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defaultThemeVersion="166925"/>
  <mc:AlternateContent xmlns:mc="http://schemas.openxmlformats.org/markup-compatibility/2006">
    <mc:Choice Requires="x15">
      <x15ac:absPath xmlns:x15ac="http://schemas.microsoft.com/office/spreadsheetml/2010/11/ac" url="https://geosciencebc2015.sharepoint.com/sites/projects/Projects/NEBC Lithium/7. Reporting/b. Final Reports/Final/"/>
    </mc:Choice>
  </mc:AlternateContent>
  <xr:revisionPtr revIDLastSave="12" documentId="13_ncr:1_{45F0BF2D-61F9-46A4-8542-B96FE2C2F87A}" xr6:coauthVersionLast="47" xr6:coauthVersionMax="47" xr10:uidLastSave="{CEE3D806-4093-43A2-A8CC-F6668ED88743}"/>
  <bookViews>
    <workbookView xWindow="-19310" yWindow="-110" windowWidth="19420" windowHeight="10420" xr2:uid="{ACEAAFC8-F96E-4C7B-8466-D400306C580F}"/>
  </bookViews>
  <sheets>
    <sheet name="READ ME" sheetId="7" r:id="rId1"/>
    <sheet name="NEBC Lithium Study Data" sheetId="5" r:id="rId2"/>
    <sheet name="GSC Lithium Data" sheetId="3" r:id="rId3"/>
    <sheet name="AGS Lithium Data" sheetId="2" r:id="rId4"/>
    <sheet name="Unfiltered NEBC Study Data" sheetId="12" r:id="rId5"/>
  </sheets>
  <definedNames>
    <definedName name="_xlnm._FilterDatabase" localSheetId="3" hidden="1">'AGS Lithium Data'!$A$1:$AQ$625</definedName>
    <definedName name="_xlnm._FilterDatabase" localSheetId="2" hidden="1">'GSC Lithium Data'!$A$1:$AB$241</definedName>
    <definedName name="_xlnm._FilterDatabase" localSheetId="1" hidden="1">'NEBC Lithium Study Data'!$E$1:$BH$95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R126" i="12" l="1"/>
  <c r="BQ126" i="12"/>
  <c r="BP126" i="12"/>
  <c r="BO126" i="12"/>
  <c r="BN126" i="12"/>
  <c r="BM126" i="12"/>
  <c r="BR125" i="12"/>
  <c r="BQ125" i="12"/>
  <c r="BP125" i="12"/>
  <c r="BO125" i="12"/>
  <c r="BN125" i="12"/>
  <c r="BM125" i="12"/>
  <c r="BR124" i="12"/>
  <c r="BQ124" i="12"/>
  <c r="BP124" i="12"/>
  <c r="BO124" i="12"/>
  <c r="BN124" i="12"/>
  <c r="BM124" i="12"/>
  <c r="BR123" i="12"/>
  <c r="BQ123" i="12"/>
  <c r="BP123" i="12"/>
  <c r="BO123" i="12"/>
  <c r="BN123" i="12"/>
  <c r="BM123" i="12"/>
  <c r="BR122" i="12"/>
  <c r="BQ122" i="12"/>
  <c r="BP122" i="12"/>
  <c r="BO122" i="12"/>
  <c r="BN122" i="12"/>
  <c r="BM122" i="12"/>
  <c r="BR121" i="12"/>
  <c r="BQ121" i="12"/>
  <c r="BP121" i="12"/>
  <c r="BO121" i="12"/>
  <c r="BN121" i="12"/>
  <c r="BM121" i="12"/>
  <c r="BR120" i="12"/>
  <c r="BQ120" i="12"/>
  <c r="BP120" i="12"/>
  <c r="BO120" i="12"/>
  <c r="BN120" i="12"/>
  <c r="BM120" i="12"/>
  <c r="BR119" i="12"/>
  <c r="BQ119" i="12"/>
  <c r="BP119" i="12"/>
  <c r="BO119" i="12"/>
  <c r="BN119" i="12"/>
  <c r="BM119" i="12"/>
  <c r="BR118" i="12"/>
  <c r="BQ118" i="12"/>
  <c r="BP118" i="12"/>
  <c r="BO118" i="12"/>
  <c r="BN118" i="12"/>
  <c r="BM118" i="12"/>
  <c r="BR117" i="12"/>
  <c r="BQ117" i="12"/>
  <c r="BP117" i="12"/>
  <c r="BO117" i="12"/>
  <c r="BN117" i="12"/>
  <c r="BM117" i="12"/>
  <c r="BR116" i="12"/>
  <c r="BQ116" i="12"/>
  <c r="BP116" i="12"/>
  <c r="BO116" i="12"/>
  <c r="BN116" i="12"/>
  <c r="BM116" i="12"/>
  <c r="BR115" i="12"/>
  <c r="BQ115" i="12"/>
  <c r="BP115" i="12"/>
  <c r="BO115" i="12"/>
  <c r="BN115" i="12"/>
  <c r="BM115" i="12"/>
  <c r="BR114" i="12"/>
  <c r="BQ114" i="12"/>
  <c r="BP114" i="12"/>
  <c r="BO114" i="12"/>
  <c r="BN114" i="12"/>
  <c r="BM114" i="12"/>
  <c r="BR113" i="12"/>
  <c r="BQ113" i="12"/>
  <c r="BP113" i="12"/>
  <c r="BO113" i="12"/>
  <c r="BN113" i="12"/>
  <c r="BM113" i="12"/>
  <c r="BR112" i="12"/>
  <c r="BQ112" i="12"/>
  <c r="BP112" i="12"/>
  <c r="BO112" i="12"/>
  <c r="BN112" i="12"/>
  <c r="BM112" i="12"/>
  <c r="BR111" i="12"/>
  <c r="BQ111" i="12"/>
  <c r="BP111" i="12"/>
  <c r="BO111" i="12"/>
  <c r="BN111" i="12"/>
  <c r="BM111" i="12"/>
  <c r="BZ110" i="12"/>
  <c r="BR110" i="12"/>
  <c r="BQ110" i="12"/>
  <c r="BP110" i="12"/>
  <c r="BO110" i="12"/>
  <c r="BN110" i="12"/>
  <c r="BM110" i="12"/>
  <c r="BR109" i="12"/>
  <c r="BQ109" i="12"/>
  <c r="BP109" i="12"/>
  <c r="BO109" i="12"/>
  <c r="BN109" i="12"/>
  <c r="BM109" i="12"/>
  <c r="BR106" i="12"/>
  <c r="BR105" i="12"/>
  <c r="BR104" i="12"/>
  <c r="BR103" i="12"/>
  <c r="BR102" i="12"/>
  <c r="BR101" i="12"/>
  <c r="BR100" i="12"/>
  <c r="BQ100" i="12"/>
  <c r="BP100" i="12"/>
  <c r="BO100" i="12"/>
  <c r="BN100" i="12"/>
  <c r="BM100" i="12"/>
  <c r="BR99" i="12"/>
  <c r="BQ99" i="12"/>
  <c r="BP99" i="12"/>
  <c r="BO99" i="12"/>
  <c r="BN99" i="12"/>
  <c r="BM99" i="12"/>
  <c r="BR98" i="12"/>
  <c r="BQ98" i="12"/>
  <c r="BP98" i="12"/>
  <c r="BO98" i="12"/>
  <c r="BN98" i="12"/>
  <c r="BM98" i="12"/>
  <c r="BR97" i="12"/>
  <c r="BQ97" i="12"/>
  <c r="BP97" i="12"/>
  <c r="BO97" i="12"/>
  <c r="BN97" i="12"/>
  <c r="BM97" i="12"/>
  <c r="BR96" i="12"/>
  <c r="BQ96" i="12"/>
  <c r="BP96" i="12"/>
  <c r="BO96" i="12"/>
  <c r="BN96" i="12"/>
  <c r="BM96" i="12"/>
  <c r="BR95" i="12"/>
  <c r="BQ95" i="12"/>
  <c r="BP95" i="12"/>
  <c r="BO95" i="12"/>
  <c r="BN95" i="12"/>
  <c r="BM95" i="12"/>
  <c r="BR93" i="12"/>
  <c r="BR92" i="12"/>
  <c r="BQ92" i="12"/>
  <c r="BP92" i="12"/>
  <c r="BO92" i="12"/>
  <c r="BN92" i="12"/>
  <c r="BM92" i="12"/>
  <c r="BR91" i="12"/>
  <c r="BR90" i="12"/>
  <c r="BR89" i="12"/>
  <c r="BR88" i="12"/>
  <c r="BR87" i="12"/>
  <c r="BR86" i="12"/>
  <c r="BR85" i="12"/>
  <c r="BR84" i="12"/>
  <c r="BR83" i="12"/>
  <c r="BR82" i="12"/>
  <c r="BR81" i="12"/>
  <c r="BR80" i="12"/>
  <c r="BR79" i="12"/>
  <c r="BR78" i="12"/>
  <c r="BR77" i="12"/>
  <c r="BR76" i="12"/>
  <c r="BR75" i="12"/>
  <c r="BR74" i="12"/>
  <c r="BR73" i="12"/>
  <c r="BR72" i="12"/>
  <c r="BR71" i="12"/>
  <c r="BR70" i="12"/>
  <c r="BR67" i="12"/>
  <c r="BR66" i="12"/>
  <c r="BR65" i="12"/>
  <c r="BR64" i="12"/>
  <c r="BR63" i="12"/>
  <c r="BR62" i="12"/>
  <c r="BR61" i="12"/>
  <c r="BR60" i="12"/>
  <c r="BR59" i="12"/>
  <c r="BR58" i="12"/>
  <c r="BR57" i="12"/>
  <c r="BR56" i="12"/>
  <c r="BR55" i="12"/>
  <c r="BR54" i="12"/>
  <c r="BR53" i="12"/>
  <c r="BQ53" i="12"/>
  <c r="BP53" i="12"/>
  <c r="BO53" i="12"/>
  <c r="BN53" i="12"/>
  <c r="BM53" i="12"/>
  <c r="BR52" i="12"/>
  <c r="BQ52" i="12"/>
  <c r="BP52" i="12"/>
  <c r="BO52" i="12"/>
  <c r="BN52" i="12"/>
  <c r="BM52" i="12"/>
  <c r="BR51" i="12"/>
  <c r="BR50" i="12"/>
  <c r="BR49" i="12"/>
  <c r="BR48" i="12"/>
  <c r="BR47" i="12"/>
  <c r="BR46" i="12"/>
  <c r="BR45" i="12"/>
  <c r="BR44" i="12"/>
  <c r="BQ44" i="12"/>
  <c r="BP44" i="12"/>
  <c r="BO44" i="12"/>
  <c r="BN44" i="12"/>
  <c r="BM44" i="12"/>
  <c r="BR43" i="12"/>
  <c r="BQ43" i="12"/>
  <c r="BP43" i="12"/>
  <c r="BO43" i="12"/>
  <c r="BN43" i="12"/>
  <c r="BM43" i="12"/>
  <c r="BR42" i="12"/>
  <c r="BQ42" i="12"/>
  <c r="BP42" i="12"/>
  <c r="BO42" i="12"/>
  <c r="BN42" i="12"/>
  <c r="BM42" i="12"/>
  <c r="BR41" i="12"/>
  <c r="BQ41" i="12"/>
  <c r="BP41" i="12"/>
  <c r="BO41" i="12"/>
  <c r="BN41" i="12"/>
  <c r="BM41" i="12"/>
  <c r="BR40" i="12"/>
  <c r="BQ40" i="12"/>
  <c r="BP40" i="12"/>
  <c r="BO40" i="12"/>
  <c r="BN40" i="12"/>
  <c r="BM40" i="12"/>
  <c r="BR39" i="12"/>
  <c r="BQ39" i="12"/>
  <c r="BP39" i="12"/>
  <c r="BO39" i="12"/>
  <c r="BN39" i="12"/>
  <c r="BM39" i="12"/>
  <c r="BR38" i="12"/>
  <c r="BQ38" i="12"/>
  <c r="BP38" i="12"/>
  <c r="BO38" i="12"/>
  <c r="BN38" i="12"/>
  <c r="BM38" i="12"/>
  <c r="BR37" i="12"/>
  <c r="BQ37" i="12"/>
  <c r="BP37" i="12"/>
  <c r="BO37" i="12"/>
  <c r="BN37" i="12"/>
  <c r="BM37" i="12"/>
  <c r="BR36" i="12"/>
  <c r="BQ36" i="12"/>
  <c r="BP36" i="12"/>
  <c r="BO36" i="12"/>
  <c r="BN36" i="12"/>
  <c r="BM36" i="12"/>
  <c r="BR35" i="12"/>
  <c r="BQ35" i="12"/>
  <c r="BP35" i="12"/>
  <c r="BO35" i="12"/>
  <c r="BN35" i="12"/>
  <c r="BM35" i="12"/>
  <c r="BR34" i="12"/>
  <c r="BQ34" i="12"/>
  <c r="BP34" i="12"/>
  <c r="BO34" i="12"/>
  <c r="BN34" i="12"/>
  <c r="BM34" i="12"/>
  <c r="BR33" i="12"/>
  <c r="BQ33" i="12"/>
  <c r="BP33" i="12"/>
  <c r="BO33" i="12"/>
  <c r="BN33" i="12"/>
  <c r="BM33" i="12"/>
  <c r="BR32" i="12"/>
  <c r="BQ32" i="12"/>
  <c r="BP32" i="12"/>
  <c r="BO32" i="12"/>
  <c r="BN32" i="12"/>
  <c r="BM32" i="12"/>
  <c r="BR31" i="12"/>
  <c r="BQ31" i="12"/>
  <c r="BP31" i="12"/>
  <c r="BO31" i="12"/>
  <c r="BN31" i="12"/>
  <c r="BM31" i="12"/>
  <c r="BR30" i="12"/>
  <c r="BQ30" i="12"/>
  <c r="BP30" i="12"/>
  <c r="BO30" i="12"/>
  <c r="BN30" i="12"/>
  <c r="BM30" i="12"/>
  <c r="BR29" i="12"/>
  <c r="BQ29" i="12"/>
  <c r="BP29" i="12"/>
  <c r="BO29" i="12"/>
  <c r="BN29" i="12"/>
  <c r="BM29" i="12"/>
  <c r="BR28" i="12"/>
  <c r="BQ28" i="12"/>
  <c r="BP28" i="12"/>
  <c r="BO28" i="12"/>
  <c r="BN28" i="12"/>
  <c r="BM28" i="12"/>
  <c r="BR27" i="12"/>
  <c r="BQ27" i="12"/>
  <c r="BP27" i="12"/>
  <c r="BO27" i="12"/>
  <c r="BN27" i="12"/>
  <c r="BM27" i="12"/>
  <c r="BR26" i="12"/>
  <c r="BQ26" i="12"/>
  <c r="BP26" i="12"/>
  <c r="BO26" i="12"/>
  <c r="BN26" i="12"/>
  <c r="BM26" i="12"/>
  <c r="BR25" i="12"/>
  <c r="BQ25" i="12"/>
  <c r="BP25" i="12"/>
  <c r="BO25" i="12"/>
  <c r="BN25" i="12"/>
  <c r="BM25" i="12"/>
  <c r="BR24" i="12"/>
  <c r="BQ24" i="12"/>
  <c r="BP24" i="12"/>
  <c r="BO24" i="12"/>
  <c r="BN24" i="12"/>
  <c r="BM24" i="12"/>
  <c r="BR23" i="12"/>
  <c r="BQ23" i="12"/>
  <c r="BP23" i="12"/>
  <c r="BO23" i="12"/>
  <c r="BN23" i="12"/>
  <c r="BM23" i="12"/>
  <c r="BR22" i="12"/>
  <c r="BQ22" i="12"/>
  <c r="BP22" i="12"/>
  <c r="BO22" i="12"/>
  <c r="BN22" i="12"/>
  <c r="BM22" i="12"/>
  <c r="BR21" i="12"/>
  <c r="BQ21" i="12"/>
  <c r="BP21" i="12"/>
  <c r="BO21" i="12"/>
  <c r="BN21" i="12"/>
  <c r="BM21" i="12"/>
  <c r="BR20" i="12"/>
  <c r="BQ20" i="12"/>
  <c r="BP20" i="12"/>
  <c r="BO20" i="12"/>
  <c r="BN20" i="12"/>
  <c r="BM20" i="12"/>
  <c r="BR19" i="12"/>
  <c r="BQ19" i="12"/>
  <c r="BP19" i="12"/>
  <c r="BO19" i="12"/>
  <c r="BN19" i="12"/>
  <c r="BM19" i="12"/>
  <c r="BR18" i="12"/>
  <c r="BQ18" i="12"/>
  <c r="BP18" i="12"/>
  <c r="BO18" i="12"/>
  <c r="BN18" i="12"/>
  <c r="BM18" i="12"/>
  <c r="BR17" i="12"/>
  <c r="BR16" i="12"/>
  <c r="BR15" i="12"/>
  <c r="BR14" i="12"/>
  <c r="BR13" i="12"/>
  <c r="BR12" i="12"/>
  <c r="BR11" i="12"/>
  <c r="BR10" i="12"/>
  <c r="BR9" i="12"/>
  <c r="BR8" i="12"/>
  <c r="BR7" i="12"/>
  <c r="BR6" i="12"/>
  <c r="BR5" i="12"/>
  <c r="BR4" i="12"/>
  <c r="BR3" i="12"/>
  <c r="BR2" i="12"/>
</calcChain>
</file>

<file path=xl/sharedStrings.xml><?xml version="1.0" encoding="utf-8"?>
<sst xmlns="http://schemas.openxmlformats.org/spreadsheetml/2006/main" count="10376" uniqueCount="1455">
  <si>
    <t xml:space="preserve">The data provided in Appendix A is publicly available data from the Geological Survey of Canada as well as the Alberta Energy Regulator / Alberta Geological Survey that have been combined with the data collected from this study. </t>
  </si>
  <si>
    <t xml:space="preserve">The first three tabs contain the  filtered data sets that were used for all plots and mapping. The Unfiltered NEBC Study tab includes all the data as received from the lab. </t>
  </si>
  <si>
    <t xml:space="preserve">Sources include: </t>
  </si>
  <si>
    <t xml:space="preserve">Canadian Discovery Ltd. (CDL) and Geoscience BC, 2024. Northeast BC Lithium Formation Water Database. </t>
  </si>
  <si>
    <t>Connolly, C. A., Walter, L. M., Baadsgaard, H., Longstaffe, F. J., 1989. Origin and evolution of formation water, Alberta Basin, Western Canada Sedimentary Basin. Applied Geochemistry, Vol 5. pp. 375-395.</t>
  </si>
  <si>
    <t>Eccles, D.R. and Berhane, H. 2011. Geological Introduction to Lithium-Rich Formation Water with Emphasis on the Fox Creek Area of West-Central Alberta (NTS 83F and 83K). ERCB/AGS Open File Report 2011-10.</t>
  </si>
  <si>
    <t xml:space="preserve">Huff, G. F., Stewart, S. A., Riddell, J. T. F., Chisolm, S., 2011. Water Geochemical Data, Saline Aquifer Project, Digital Data 2011-0007. </t>
  </si>
  <si>
    <t>Huff, G. F., Bechtel, D. J., Stewart, S. A., Brock, E., Heikkinen, C., 2013. Water Geochemical Data, Saline Aquifer Project, 2011, Digital Data 2012-0001.</t>
  </si>
  <si>
    <t xml:space="preserve">Huff, G. F., 2019. Origin and Li-Enrichment of Selected Oilfield Brines in the Alberta Basin, Canada. AER/AGS Open File Report 2019-01. </t>
  </si>
  <si>
    <t xml:space="preserve">Kingston, A., Jiang, C., Wang, X. and Hobbs, T. 2023. Chemical compositions of flowback and produced water from the Duvernay shale and Montney tight reservoir developments in Western Canada: potential for lithium resources from wastewater, Geological Survey of Canada, Open File 8974. </t>
  </si>
  <si>
    <t>Lyster, S., Lopez, G. P., Poulette, S., 2022. Geochemistry Data of Lithium-Bearing Groundwater in the Alberta Basin Compiled from Multiple Sources (tabular data, tab-delimited format); Alberta Energy Regulator / Alberta Geological Survey Digital Data 2021-0021.</t>
  </si>
  <si>
    <t>sample UWI</t>
  </si>
  <si>
    <t>Reference (KB) Elev. (m)</t>
  </si>
  <si>
    <t>Latitude</t>
  </si>
  <si>
    <t>Longitude</t>
  </si>
  <si>
    <t>Formation</t>
  </si>
  <si>
    <t>Age</t>
  </si>
  <si>
    <t>Status/comment</t>
  </si>
  <si>
    <t>Field</t>
  </si>
  <si>
    <t>date</t>
  </si>
  <si>
    <t>msi</t>
  </si>
  <si>
    <t>matrix</t>
  </si>
  <si>
    <t>data provider</t>
  </si>
  <si>
    <t>pH</t>
  </si>
  <si>
    <t>EC</t>
  </si>
  <si>
    <t>Calcium-Dissolved</t>
  </si>
  <si>
    <t>Magnesium-Dissolved</t>
  </si>
  <si>
    <t>Sodium-Dissolved</t>
  </si>
  <si>
    <t>Potassium-Dissolved</t>
  </si>
  <si>
    <t>Iron-Dissolved</t>
  </si>
  <si>
    <t>Sulphate</t>
  </si>
  <si>
    <t>Chloride</t>
  </si>
  <si>
    <t>Bromide</t>
  </si>
  <si>
    <t>Iodide</t>
  </si>
  <si>
    <t>Manganese-Dissolved</t>
  </si>
  <si>
    <t>Carbonate</t>
  </si>
  <si>
    <t>Bicarbonate</t>
  </si>
  <si>
    <t>Nitrate</t>
  </si>
  <si>
    <t>Nitrite</t>
  </si>
  <si>
    <t>Nitrate + Nitrite</t>
  </si>
  <si>
    <t>Nitrate-N</t>
  </si>
  <si>
    <t>Nitrite-N</t>
  </si>
  <si>
    <t>Nitrate + Nitrite-N</t>
  </si>
  <si>
    <t>Alkalinity (Total as CaCO3)</t>
  </si>
  <si>
    <t>Total Hardness (as CaCO3) - Calculated from Dissolved Ca and Mg</t>
  </si>
  <si>
    <t>Hydroxide</t>
  </si>
  <si>
    <t>Total Dissolved Solids (Calculated)</t>
  </si>
  <si>
    <t>Aluminum-Dissolved</t>
  </si>
  <si>
    <t>Antimony-Dissolved</t>
  </si>
  <si>
    <t>Arsenic-Dissolved</t>
  </si>
  <si>
    <t>Barium-Dissolved</t>
  </si>
  <si>
    <t>Beryllium-Dissolved</t>
  </si>
  <si>
    <t>Boron-Dissolved</t>
  </si>
  <si>
    <t>Cadmium-Dissolved</t>
  </si>
  <si>
    <t>Chromium-Dissolved</t>
  </si>
  <si>
    <t>Cobalt-Dissolved</t>
  </si>
  <si>
    <t>Copper-Dissolved</t>
  </si>
  <si>
    <t>Lead-Dissolved</t>
  </si>
  <si>
    <t>Lithium-Dissolved</t>
  </si>
  <si>
    <t>Molybdenum-Dissolved</t>
  </si>
  <si>
    <t>Nickel-Dissolved</t>
  </si>
  <si>
    <t>Selenium-Dissolved</t>
  </si>
  <si>
    <t>Silicon-Dissolved</t>
  </si>
  <si>
    <t>Silver-Dissolved</t>
  </si>
  <si>
    <t>Strontium-Dissolved</t>
  </si>
  <si>
    <t>Tin-Dissolved</t>
  </si>
  <si>
    <t>Thallium-Dissolved</t>
  </si>
  <si>
    <t>Titanium-Dissolved</t>
  </si>
  <si>
    <t>Vanadium-Dissolved</t>
  </si>
  <si>
    <t>Zinc-Dissolved</t>
  </si>
  <si>
    <t>Dissolved Organic Carbon</t>
  </si>
  <si>
    <t>Flagged for use</t>
  </si>
  <si>
    <t>100/04-29-087-14W6/00</t>
  </si>
  <si>
    <t>TRhalfway</t>
  </si>
  <si>
    <t>Triassic</t>
  </si>
  <si>
    <t>BOUNDARY LAKE NORTH</t>
  </si>
  <si>
    <t>31224220601-111</t>
  </si>
  <si>
    <t>Brine</t>
  </si>
  <si>
    <t>AGAT</t>
  </si>
  <si>
    <t>&lt;2</t>
  </si>
  <si>
    <t>&lt;0.5</t>
  </si>
  <si>
    <t>&lt;1</t>
  </si>
  <si>
    <t>&lt;0.05</t>
  </si>
  <si>
    <t>&lt;0.1</t>
  </si>
  <si>
    <t>&lt;0.2</t>
  </si>
  <si>
    <t>&lt;0.6</t>
  </si>
  <si>
    <t>&lt;0.02</t>
  </si>
  <si>
    <t>&lt;0.10</t>
  </si>
  <si>
    <t>Y</t>
  </si>
  <si>
    <t>Duplicate</t>
  </si>
  <si>
    <t>31224220601-112</t>
  </si>
  <si>
    <t>100/06-29-087-14W6/00</t>
  </si>
  <si>
    <t>31224220601-117</t>
  </si>
  <si>
    <t>31224220601-118</t>
  </si>
  <si>
    <t>100/14-14-088-15W6/00</t>
  </si>
  <si>
    <t>31224220601-119</t>
  </si>
  <si>
    <t>31224220601-120</t>
  </si>
  <si>
    <t>100/08-08-086-13W6/00</t>
  </si>
  <si>
    <t>BOUNDARY LAKE</t>
  </si>
  <si>
    <t>31224220602-101</t>
  </si>
  <si>
    <t>0.3</t>
  </si>
  <si>
    <t>31224220602-102</t>
  </si>
  <si>
    <t>100/13-16-087-13W6/02</t>
  </si>
  <si>
    <t>TRbaldonnel</t>
  </si>
  <si>
    <t>31224220602-103</t>
  </si>
  <si>
    <t>31224220602-104</t>
  </si>
  <si>
    <t>100/01-17-086-13W6/00</t>
  </si>
  <si>
    <t>31224220602-107</t>
  </si>
  <si>
    <t>31224220602-108</t>
  </si>
  <si>
    <t>0.23</t>
  </si>
  <si>
    <t>100/04-16-086-13W6/02</t>
  </si>
  <si>
    <t>31224220602-109</t>
  </si>
  <si>
    <t>31224220602-110</t>
  </si>
  <si>
    <t>100/12-31-087-14W6/00</t>
  </si>
  <si>
    <t>31224220605-113</t>
  </si>
  <si>
    <t>0.2</t>
  </si>
  <si>
    <t>100/06-24-086-14W6/00</t>
  </si>
  <si>
    <t>Tr_Charlie Lake</t>
  </si>
  <si>
    <t>31224220707-120</t>
  </si>
  <si>
    <t>0.06</t>
  </si>
  <si>
    <t>31224220707-121</t>
  </si>
  <si>
    <t>100/07-01-086-14W6/00</t>
  </si>
  <si>
    <t>31224220707-122</t>
  </si>
  <si>
    <t>31224220707-123</t>
  </si>
  <si>
    <t>100/06-06-086-13W6/00</t>
  </si>
  <si>
    <t>31224220707-124</t>
  </si>
  <si>
    <t>0.12</t>
  </si>
  <si>
    <t>31224220707-125</t>
  </si>
  <si>
    <t>100/03-06-086-13W6/00</t>
  </si>
  <si>
    <t>31224220707-126</t>
  </si>
  <si>
    <t>31224220707-127</t>
  </si>
  <si>
    <t>100/10-08-085-13W6/00</t>
  </si>
  <si>
    <t>31224220707-128</t>
  </si>
  <si>
    <t>0.07</t>
  </si>
  <si>
    <t>100/16-10-085-14W6/00</t>
  </si>
  <si>
    <t>31224220707-129</t>
  </si>
  <si>
    <t>31224220707-130</t>
  </si>
  <si>
    <t>100/13-03-085-14W6/00</t>
  </si>
  <si>
    <t>31224220707-131</t>
  </si>
  <si>
    <t>0.19</t>
  </si>
  <si>
    <t>31224220707-132</t>
  </si>
  <si>
    <t>3</t>
  </si>
  <si>
    <t>102/11-30-084-14W6/00</t>
  </si>
  <si>
    <t>K_Gething, Chinkeh</t>
  </si>
  <si>
    <t>Cretaceous</t>
  </si>
  <si>
    <t>31224220707-133</t>
  </si>
  <si>
    <t>31224220707-134</t>
  </si>
  <si>
    <t>100/05-33-085-14W6/00</t>
  </si>
  <si>
    <t>31224220707-135</t>
  </si>
  <si>
    <t>31224220707-136</t>
  </si>
  <si>
    <t>200/a-018-J/094-O-11/00</t>
  </si>
  <si>
    <t>MAXHAMISH LAKE</t>
  </si>
  <si>
    <t>31224220711-101</t>
  </si>
  <si>
    <t>0.4</t>
  </si>
  <si>
    <t>0.14</t>
  </si>
  <si>
    <t>31224220711-103</t>
  </si>
  <si>
    <t>0.18</t>
  </si>
  <si>
    <t>200/b-024-G 094-P-10/00</t>
  </si>
  <si>
    <t>D_Muskwa</t>
  </si>
  <si>
    <t>Mississippian-Devonian</t>
  </si>
  <si>
    <t>HELMET</t>
  </si>
  <si>
    <t>31224220726-142</t>
  </si>
  <si>
    <t>200/b-082-G 094-P-10/00</t>
  </si>
  <si>
    <t>31224220726-145</t>
  </si>
  <si>
    <t>200/a-001-K 094-P-06/02</t>
  </si>
  <si>
    <t>M_Debolt</t>
  </si>
  <si>
    <t>THETLAANDOA</t>
  </si>
  <si>
    <t>31224220726-146</t>
  </si>
  <si>
    <t>31224220726-147</t>
  </si>
  <si>
    <t>200/b-083-H 094-P-06/00</t>
  </si>
  <si>
    <t>D_Jean Marie</t>
  </si>
  <si>
    <t>DESAN</t>
  </si>
  <si>
    <t>31224220726-149</t>
  </si>
  <si>
    <t>200/a-039-A/094-B-16/00</t>
  </si>
  <si>
    <t>TRmontney_U</t>
  </si>
  <si>
    <t>NORTHERN MONTNEY</t>
  </si>
  <si>
    <t>31224220902-543</t>
  </si>
  <si>
    <t>1.5</t>
  </si>
  <si>
    <t>&lt;0.01</t>
  </si>
  <si>
    <t>&lt;0.010</t>
  </si>
  <si>
    <t>0.1</t>
  </si>
  <si>
    <t>0.04</t>
  </si>
  <si>
    <t>&lt;0.50</t>
  </si>
  <si>
    <t>202/a-090-A/094-B-16/00</t>
  </si>
  <si>
    <t>31224220902-553</t>
  </si>
  <si>
    <t>1.4</t>
  </si>
  <si>
    <t>&lt;0.03</t>
  </si>
  <si>
    <t>&lt;0.005</t>
  </si>
  <si>
    <t>202/d-083-A/094-B-09/00</t>
  </si>
  <si>
    <t>31224220902-556</t>
  </si>
  <si>
    <t>&lt;10</t>
  </si>
  <si>
    <t>&lt;5</t>
  </si>
  <si>
    <t>&lt;0.3</t>
  </si>
  <si>
    <t>&lt;5.0</t>
  </si>
  <si>
    <t>203/b-026-A/094-B-16/00</t>
  </si>
  <si>
    <t>31224220902-559</t>
  </si>
  <si>
    <t>0.05</t>
  </si>
  <si>
    <t>203/b-039-L/094-A-12/00</t>
  </si>
  <si>
    <t>Trmontney</t>
  </si>
  <si>
    <t>31224220902-562</t>
  </si>
  <si>
    <t>1.6</t>
  </si>
  <si>
    <t>0.03</t>
  </si>
  <si>
    <t>204/c-047-A/094-B-16/00</t>
  </si>
  <si>
    <t>TRmontney_M</t>
  </si>
  <si>
    <t>31224220902-568</t>
  </si>
  <si>
    <t>0.11</t>
  </si>
  <si>
    <t>100/13-21-088-14W6/00</t>
  </si>
  <si>
    <t>31224220908-512</t>
  </si>
  <si>
    <t>&lt;0.015</t>
  </si>
  <si>
    <t>&lt;0.002</t>
  </si>
  <si>
    <t>0.033</t>
  </si>
  <si>
    <t>&lt;0.0025</t>
  </si>
  <si>
    <t>&lt;0.00080</t>
  </si>
  <si>
    <t>&lt;0.0035</t>
  </si>
  <si>
    <t>0.003</t>
  </si>
  <si>
    <t>&lt;0.001</t>
  </si>
  <si>
    <t>&lt;0.004</t>
  </si>
  <si>
    <t>&lt;0.025</t>
  </si>
  <si>
    <t>&lt;0.0005</t>
  </si>
  <si>
    <t>31224220908-514</t>
  </si>
  <si>
    <t>0.063</t>
  </si>
  <si>
    <t>0.038</t>
  </si>
  <si>
    <t>102/05-26-080-16W6/00</t>
  </si>
  <si>
    <t>Duplicate - PB1A</t>
  </si>
  <si>
    <t>HERITAGE</t>
  </si>
  <si>
    <t>31224220909-525</t>
  </si>
  <si>
    <t>0.031</t>
  </si>
  <si>
    <t>&lt;0.0016</t>
  </si>
  <si>
    <t>&lt;0.0070</t>
  </si>
  <si>
    <t>&lt;0.0050</t>
  </si>
  <si>
    <t>0.007</t>
  </si>
  <si>
    <t>0.002</t>
  </si>
  <si>
    <t>&lt;0.007</t>
  </si>
  <si>
    <t>&lt;0.0010</t>
  </si>
  <si>
    <t>102/12-09-080-16W6/00</t>
  </si>
  <si>
    <t>PB6B</t>
  </si>
  <si>
    <t>31224220909-527</t>
  </si>
  <si>
    <t>0.083</t>
  </si>
  <si>
    <t>0.01</t>
  </si>
  <si>
    <t>103/05-33-080-15W6/00</t>
  </si>
  <si>
    <t>PB21F</t>
  </si>
  <si>
    <t>31224220909-531</t>
  </si>
  <si>
    <t>&lt;0.030</t>
  </si>
  <si>
    <t>102/01-10-080-16W6/00</t>
  </si>
  <si>
    <t>PB10C</t>
  </si>
  <si>
    <t>31224220912-516</t>
  </si>
  <si>
    <t>&lt;20</t>
  </si>
  <si>
    <t>0.8</t>
  </si>
  <si>
    <t>&lt;6</t>
  </si>
  <si>
    <t>&lt;1.0</t>
  </si>
  <si>
    <t>103/13-26-080-16W6/00</t>
  </si>
  <si>
    <t>PB13D</t>
  </si>
  <si>
    <t>31224220912-534</t>
  </si>
  <si>
    <t>0.046</t>
  </si>
  <si>
    <t>0.001</t>
  </si>
  <si>
    <t>102/08-35-079-16W6/00</t>
  </si>
  <si>
    <t>31224220922-520</t>
  </si>
  <si>
    <t>&lt;0.30</t>
  </si>
  <si>
    <t>3.01</t>
  </si>
  <si>
    <t>&lt;0.016</t>
  </si>
  <si>
    <t>&lt;0.070</t>
  </si>
  <si>
    <t>&lt;0.050</t>
  </si>
  <si>
    <t>&lt;0.07</t>
  </si>
  <si>
    <t>102/08-02-080-19W6/00</t>
  </si>
  <si>
    <t>TRmntny_U</t>
  </si>
  <si>
    <t>31224221018-812</t>
  </si>
  <si>
    <t>1</t>
  </si>
  <si>
    <t>0.02</t>
  </si>
  <si>
    <t>&lt;0.06</t>
  </si>
  <si>
    <t>0.31</t>
  </si>
  <si>
    <t>100/16-20-080-19W6/00</t>
  </si>
  <si>
    <t>No Matrix Code</t>
  </si>
  <si>
    <t>0.59</t>
  </si>
  <si>
    <t>100/06-36-081-14W6/00</t>
  </si>
  <si>
    <t>TRdoig</t>
  </si>
  <si>
    <t>MICA</t>
  </si>
  <si>
    <t>31224230118003</t>
  </si>
  <si>
    <t>&lt; 0.05</t>
  </si>
  <si>
    <t>200/d-043-H/094-A-13/00</t>
  </si>
  <si>
    <t>FIREWEED</t>
  </si>
  <si>
    <t>31224230119004</t>
  </si>
  <si>
    <t>200/a-042-H/094-A-13/00</t>
  </si>
  <si>
    <t>31224230119007</t>
  </si>
  <si>
    <t>31224230119009</t>
  </si>
  <si>
    <t>202/a-042-H/094-A-13/00</t>
  </si>
  <si>
    <t>31224230119010</t>
  </si>
  <si>
    <t>31224230119012</t>
  </si>
  <si>
    <t>200/b-042-H/094-A-13/00</t>
  </si>
  <si>
    <t>31224230119013</t>
  </si>
  <si>
    <t>0.08</t>
  </si>
  <si>
    <t>31224230119015</t>
  </si>
  <si>
    <t>200/c-019-I/094-A-13/02</t>
  </si>
  <si>
    <t>TRbaldnnl</t>
  </si>
  <si>
    <t>BIRCH</t>
  </si>
  <si>
    <t>31224230119016</t>
  </si>
  <si>
    <t>31224230119018</t>
  </si>
  <si>
    <t>200/c-013-J/094-A-13/00</t>
  </si>
  <si>
    <t>31224230119019</t>
  </si>
  <si>
    <t>31224230119021</t>
  </si>
  <si>
    <t>200/d-051-J/094-A-13/00</t>
  </si>
  <si>
    <t>31224230119022</t>
  </si>
  <si>
    <t>100/16-04-085-18W6/00</t>
  </si>
  <si>
    <t>Pr_Belloy</t>
  </si>
  <si>
    <t>Belloy</t>
  </si>
  <si>
    <t>EAGLE WEST</t>
  </si>
  <si>
    <t>31224230131031</t>
  </si>
  <si>
    <t>200/d-065-H/094-A-15/00</t>
  </si>
  <si>
    <t>PEEJAY</t>
  </si>
  <si>
    <t>31224230131037</t>
  </si>
  <si>
    <t>100/06-04-085-18W6/00</t>
  </si>
  <si>
    <t>31224230201046</t>
  </si>
  <si>
    <t>NA</t>
  </si>
  <si>
    <t>100/06-22-084-18W6/00</t>
  </si>
  <si>
    <t>EAGLE</t>
  </si>
  <si>
    <t>31224230201055</t>
  </si>
  <si>
    <t>100/06-31-086-15W6/03</t>
  </si>
  <si>
    <t>SIPHON EAST</t>
  </si>
  <si>
    <t>31224230201067</t>
  </si>
  <si>
    <t>100/06-07-087-14W6/00</t>
  </si>
  <si>
    <t>31224230201070</t>
  </si>
  <si>
    <t>100/07-14-087-18W6/00</t>
  </si>
  <si>
    <t>TRmntny_M</t>
  </si>
  <si>
    <t>31224230201076</t>
  </si>
  <si>
    <t>31224230201079</t>
  </si>
  <si>
    <t>100/10-14-077-14W6/00</t>
  </si>
  <si>
    <t>100/10-18-077-14W6/00</t>
  </si>
  <si>
    <t>100/09-14-077-14W6/00</t>
  </si>
  <si>
    <t>100/08-14-077-14W6/00</t>
  </si>
  <si>
    <t>100/12-13-077-14W6/00</t>
  </si>
  <si>
    <t>102/12-28-077-14W6/00</t>
  </si>
  <si>
    <t>100/11-21-077-14W6/00</t>
  </si>
  <si>
    <t>102/11-21-077-14W6/00</t>
  </si>
  <si>
    <t>100/08-30-077-14W6/00</t>
  </si>
  <si>
    <t>102/12-13-077-14W6/00</t>
  </si>
  <si>
    <t>100/13-21-077-14W6/00</t>
  </si>
  <si>
    <t>100/12-27-077-14W6/00</t>
  </si>
  <si>
    <t>100/04-28-077-14W6/00</t>
  </si>
  <si>
    <t>100/13-34-077-14W6/00</t>
  </si>
  <si>
    <t>100/05-28-077-14W6/00</t>
  </si>
  <si>
    <t>200/a-072-L/094-J-09/02</t>
  </si>
  <si>
    <t>D_Slave Pt.</t>
  </si>
  <si>
    <t>CLARKE LAKE</t>
  </si>
  <si>
    <t>&lt;0.00016</t>
  </si>
  <si>
    <t>&lt;0.0015</t>
  </si>
  <si>
    <t>200/d-066-G/094-J-10/00</t>
  </si>
  <si>
    <t>200/a-083-G/094-J-10/00</t>
  </si>
  <si>
    <t>Well Identifier</t>
  </si>
  <si>
    <t>KB(m)</t>
  </si>
  <si>
    <t>Sodium(mg/l)</t>
  </si>
  <si>
    <t>Potassium(mg/l)</t>
  </si>
  <si>
    <t>Calcium(mg/l)</t>
  </si>
  <si>
    <t>Magnesium(mg/l)</t>
  </si>
  <si>
    <t>Barium(mg/l)</t>
  </si>
  <si>
    <t>Strontium(mg/l)</t>
  </si>
  <si>
    <t>Iron(mg/l)</t>
  </si>
  <si>
    <t>Boron(mg/l)</t>
  </si>
  <si>
    <t>Chloride(mg/l)</t>
  </si>
  <si>
    <t>Bromide(mg/l)</t>
  </si>
  <si>
    <t>Lithium( mg/L)</t>
  </si>
  <si>
    <t>Iodide(mg/l)</t>
  </si>
  <si>
    <t>Bicarbonate(mg/l)</t>
  </si>
  <si>
    <t>Sulfate(mg/l)</t>
  </si>
  <si>
    <t>Carbonate(mg/l)</t>
  </si>
  <si>
    <t>Hydroxide(mg/l)</t>
  </si>
  <si>
    <t>HydrogenSulfide(mg/l)</t>
  </si>
  <si>
    <t>Additional Analysis</t>
  </si>
  <si>
    <t>Calculated TDS</t>
  </si>
  <si>
    <t>Analysis Area</t>
  </si>
  <si>
    <t>Source</t>
  </si>
  <si>
    <t>100010508017W600</t>
  </si>
  <si>
    <t>Montney Formation</t>
  </si>
  <si>
    <t/>
  </si>
  <si>
    <t>TOWER/SEPTIMUS</t>
  </si>
  <si>
    <t>Kingston et al., 2023</t>
  </si>
  <si>
    <t>56.4</t>
  </si>
  <si>
    <t>100030908017W600</t>
  </si>
  <si>
    <t>58.2</t>
  </si>
  <si>
    <t>66.8</t>
  </si>
  <si>
    <t>67.9</t>
  </si>
  <si>
    <t>59.7</t>
  </si>
  <si>
    <t>100032307209W600</t>
  </si>
  <si>
    <t>53.8</t>
  </si>
  <si>
    <t>100041507209W600</t>
  </si>
  <si>
    <t>48.6</t>
  </si>
  <si>
    <t>52.6</t>
  </si>
  <si>
    <t>100041508118W602</t>
  </si>
  <si>
    <t>57.5</t>
  </si>
  <si>
    <t>57.2</t>
  </si>
  <si>
    <t>72.2</t>
  </si>
  <si>
    <t>62.9</t>
  </si>
  <si>
    <t>67.7</t>
  </si>
  <si>
    <t>62.2</t>
  </si>
  <si>
    <t>63.5</t>
  </si>
  <si>
    <t>100042207209W600</t>
  </si>
  <si>
    <t>60.3</t>
  </si>
  <si>
    <t>100050408017W600</t>
  </si>
  <si>
    <t>46.7</t>
  </si>
  <si>
    <t>53.5</t>
  </si>
  <si>
    <t>52</t>
  </si>
  <si>
    <t>100051508118W600</t>
  </si>
  <si>
    <t>57</t>
  </si>
  <si>
    <t>64.8</t>
  </si>
  <si>
    <t>67.8</t>
  </si>
  <si>
    <t>63.6</t>
  </si>
  <si>
    <t>18.5</t>
  </si>
  <si>
    <t>67.5</t>
  </si>
  <si>
    <t>100090408017W600</t>
  </si>
  <si>
    <t>56.7</t>
  </si>
  <si>
    <t>60.6</t>
  </si>
  <si>
    <t>62.4</t>
  </si>
  <si>
    <t>100090507714W600</t>
  </si>
  <si>
    <t>17</t>
  </si>
  <si>
    <t>SWAN</t>
  </si>
  <si>
    <t>16</t>
  </si>
  <si>
    <t>15.1</t>
  </si>
  <si>
    <t>100100508017W600</t>
  </si>
  <si>
    <t>48.9</t>
  </si>
  <si>
    <t>54.2</t>
  </si>
  <si>
    <t>54.3</t>
  </si>
  <si>
    <t>100121207715W600</t>
  </si>
  <si>
    <t>13.4</t>
  </si>
  <si>
    <t>13.1</t>
  </si>
  <si>
    <t>100122807714W600</t>
  </si>
  <si>
    <t>24.8</t>
  </si>
  <si>
    <t>22.9</t>
  </si>
  <si>
    <t>29.4</t>
  </si>
  <si>
    <t>100130308017W600</t>
  </si>
  <si>
    <t>59.9</t>
  </si>
  <si>
    <t>100140508017W600</t>
  </si>
  <si>
    <t>49.6</t>
  </si>
  <si>
    <t>100141208118W600</t>
  </si>
  <si>
    <t>32.9</t>
  </si>
  <si>
    <t>34.1</t>
  </si>
  <si>
    <t>28.3</t>
  </si>
  <si>
    <t>34.5</t>
  </si>
  <si>
    <t>35.6</t>
  </si>
  <si>
    <t>33.6</t>
  </si>
  <si>
    <t>35</t>
  </si>
  <si>
    <t>39.5</t>
  </si>
  <si>
    <t>32.4</t>
  </si>
  <si>
    <t>100141407715W600</t>
  </si>
  <si>
    <t>25.4</t>
  </si>
  <si>
    <t>13.6</t>
  </si>
  <si>
    <t>100150508017W600</t>
  </si>
  <si>
    <t>50</t>
  </si>
  <si>
    <t>52.2</t>
  </si>
  <si>
    <t>58</t>
  </si>
  <si>
    <t>100151207715W600</t>
  </si>
  <si>
    <t>13.8</t>
  </si>
  <si>
    <t>12.6</t>
  </si>
  <si>
    <t>100161308118W600</t>
  </si>
  <si>
    <t>63.4</t>
  </si>
  <si>
    <t>63.1</t>
  </si>
  <si>
    <t>69.9</t>
  </si>
  <si>
    <t>65.9</t>
  </si>
  <si>
    <t>61.5</t>
  </si>
  <si>
    <t>65.6</t>
  </si>
  <si>
    <t>100163207917W600</t>
  </si>
  <si>
    <t>53.1</t>
  </si>
  <si>
    <t>52.8</t>
  </si>
  <si>
    <t>54.1</t>
  </si>
  <si>
    <t>100163407108W600</t>
  </si>
  <si>
    <t>102010508017W600</t>
  </si>
  <si>
    <t>53.3</t>
  </si>
  <si>
    <t>55</t>
  </si>
  <si>
    <t>102011208118W600</t>
  </si>
  <si>
    <t>37.8</t>
  </si>
  <si>
    <t>43.9</t>
  </si>
  <si>
    <t>68.2</t>
  </si>
  <si>
    <t>102030908017W600</t>
  </si>
  <si>
    <t>67.3</t>
  </si>
  <si>
    <t>62.8</t>
  </si>
  <si>
    <t>29.9</t>
  </si>
  <si>
    <t>102040408017W600</t>
  </si>
  <si>
    <t>102041507209W600</t>
  </si>
  <si>
    <t>13.5</t>
  </si>
  <si>
    <t>102041508118W600</t>
  </si>
  <si>
    <t>61.9</t>
  </si>
  <si>
    <t>61.3</t>
  </si>
  <si>
    <t>59.1</t>
  </si>
  <si>
    <t>102042407209W600</t>
  </si>
  <si>
    <t>58.9</t>
  </si>
  <si>
    <t>102042807714W600</t>
  </si>
  <si>
    <t>26</t>
  </si>
  <si>
    <t>102050107209W600</t>
  </si>
  <si>
    <t>72.3</t>
  </si>
  <si>
    <t>102051508118W600</t>
  </si>
  <si>
    <t>54.6</t>
  </si>
  <si>
    <t>56.5</t>
  </si>
  <si>
    <t>70.1</t>
  </si>
  <si>
    <t>64</t>
  </si>
  <si>
    <t>24</t>
  </si>
  <si>
    <t>102103207917W600</t>
  </si>
  <si>
    <t>102120107209W600</t>
  </si>
  <si>
    <t>64.2</t>
  </si>
  <si>
    <t>102121008017W600</t>
  </si>
  <si>
    <t>50.6</t>
  </si>
  <si>
    <t>72.8</t>
  </si>
  <si>
    <t>62.7</t>
  </si>
  <si>
    <t>102122807714W600</t>
  </si>
  <si>
    <t>20.2</t>
  </si>
  <si>
    <t>20.4</t>
  </si>
  <si>
    <t>102130407714W600</t>
  </si>
  <si>
    <t>18.6</t>
  </si>
  <si>
    <t>19</t>
  </si>
  <si>
    <t>102140508017W600</t>
  </si>
  <si>
    <t>55.7</t>
  </si>
  <si>
    <t>58.4</t>
  </si>
  <si>
    <t>62.6</t>
  </si>
  <si>
    <t>102141407715W600</t>
  </si>
  <si>
    <t>14</t>
  </si>
  <si>
    <t>102150508017W600</t>
  </si>
  <si>
    <t>49</t>
  </si>
  <si>
    <t>53.7</t>
  </si>
  <si>
    <t>63</t>
  </si>
  <si>
    <t>102153207917W600</t>
  </si>
  <si>
    <t>51.3</t>
  </si>
  <si>
    <t xml:space="preserve">SUNRISE </t>
  </si>
  <si>
    <t>102160408017W600</t>
  </si>
  <si>
    <t>58.8</t>
  </si>
  <si>
    <t>57.8</t>
  </si>
  <si>
    <t>102161308118W600</t>
  </si>
  <si>
    <t>68.9</t>
  </si>
  <si>
    <t>62.3</t>
  </si>
  <si>
    <t>63.8</t>
  </si>
  <si>
    <t>102162207109W600</t>
  </si>
  <si>
    <t>103011208118W600</t>
  </si>
  <si>
    <t>39.9</t>
  </si>
  <si>
    <t>47.5</t>
  </si>
  <si>
    <t>49.2</t>
  </si>
  <si>
    <t>53</t>
  </si>
  <si>
    <t>64.9</t>
  </si>
  <si>
    <t>103040408017W600</t>
  </si>
  <si>
    <t>51.4</t>
  </si>
  <si>
    <t>51.8</t>
  </si>
  <si>
    <t>103040908017W600</t>
  </si>
  <si>
    <t>60.4</t>
  </si>
  <si>
    <t>68.8</t>
  </si>
  <si>
    <t>68.5</t>
  </si>
  <si>
    <t>103091008017W600</t>
  </si>
  <si>
    <t>76.8</t>
  </si>
  <si>
    <t>76.4</t>
  </si>
  <si>
    <t>103130407714W600</t>
  </si>
  <si>
    <t>21.7</t>
  </si>
  <si>
    <t>20.9</t>
  </si>
  <si>
    <t>103130408017W600</t>
  </si>
  <si>
    <t>52.7</t>
  </si>
  <si>
    <t>56.3</t>
  </si>
  <si>
    <t>103150508017W600</t>
  </si>
  <si>
    <t>58.5</t>
  </si>
  <si>
    <t>103153207917W600</t>
  </si>
  <si>
    <t>50.3</t>
  </si>
  <si>
    <t>50.7</t>
  </si>
  <si>
    <t>104031308118W600</t>
  </si>
  <si>
    <t>66.1</t>
  </si>
  <si>
    <t>104040408017W600</t>
  </si>
  <si>
    <t>104040907714W600</t>
  </si>
  <si>
    <t>26.4</t>
  </si>
  <si>
    <t>14.4</t>
  </si>
  <si>
    <t>28.4</t>
  </si>
  <si>
    <t>104130407714W600</t>
  </si>
  <si>
    <t>21.1</t>
  </si>
  <si>
    <t>22</t>
  </si>
  <si>
    <t>104130408017W600</t>
  </si>
  <si>
    <t>104140408017W600</t>
  </si>
  <si>
    <t>60.9</t>
  </si>
  <si>
    <t>64.6</t>
  </si>
  <si>
    <t>65.8</t>
  </si>
  <si>
    <t>66.9</t>
  </si>
  <si>
    <t>64.7</t>
  </si>
  <si>
    <t>64.1</t>
  </si>
  <si>
    <t>104150408017W600</t>
  </si>
  <si>
    <t>59</t>
  </si>
  <si>
    <t>59.5</t>
  </si>
  <si>
    <t>104153207917W600</t>
  </si>
  <si>
    <t>48</t>
  </si>
  <si>
    <t>48.7</t>
  </si>
  <si>
    <t>105101008017W600</t>
  </si>
  <si>
    <t>56</t>
  </si>
  <si>
    <t>105120107209W600</t>
  </si>
  <si>
    <t>105130408017W600</t>
  </si>
  <si>
    <t>54.8</t>
  </si>
  <si>
    <t>58.1</t>
  </si>
  <si>
    <t>105150408017W600</t>
  </si>
  <si>
    <t>60.5</t>
  </si>
  <si>
    <t>105153207917W600</t>
  </si>
  <si>
    <t>105160408017W600</t>
  </si>
  <si>
    <t>55.2</t>
  </si>
  <si>
    <t>58.6</t>
  </si>
  <si>
    <t>106101008017W600</t>
  </si>
  <si>
    <t>54.4</t>
  </si>
  <si>
    <t>57.1</t>
  </si>
  <si>
    <t>65</t>
  </si>
  <si>
    <t>66.4</t>
  </si>
  <si>
    <t>71.9</t>
  </si>
  <si>
    <t>67.6</t>
  </si>
  <si>
    <t>106130408017W600</t>
  </si>
  <si>
    <t>57.3</t>
  </si>
  <si>
    <t>106153207917W600</t>
  </si>
  <si>
    <t>44.9</t>
  </si>
  <si>
    <t>50.9</t>
  </si>
  <si>
    <t>107031308118W600</t>
  </si>
  <si>
    <t>61.8</t>
  </si>
  <si>
    <t>58.7</t>
  </si>
  <si>
    <t>107091308118W600</t>
  </si>
  <si>
    <t>70.4</t>
  </si>
  <si>
    <t>70</t>
  </si>
  <si>
    <t>13.3</t>
  </si>
  <si>
    <t>108011308118W600</t>
  </si>
  <si>
    <t>71.2</t>
  </si>
  <si>
    <t>108042908017W600</t>
  </si>
  <si>
    <t>66.5</t>
  </si>
  <si>
    <t>109091308118W600</t>
  </si>
  <si>
    <t>66.3</t>
  </si>
  <si>
    <t>62</t>
  </si>
  <si>
    <t>Well_ID</t>
  </si>
  <si>
    <t>GeoUnit</t>
  </si>
  <si>
    <t>Lat_NAD83</t>
  </si>
  <si>
    <t>Long_NAD83</t>
  </si>
  <si>
    <t>Depth_m</t>
  </si>
  <si>
    <t>Li_mg_L</t>
  </si>
  <si>
    <t>Ca_mg_L</t>
  </si>
  <si>
    <t>K_mg_L</t>
  </si>
  <si>
    <t>Mg_mg_L</t>
  </si>
  <si>
    <t>Na_mg_L</t>
  </si>
  <si>
    <t>B_mg_L</t>
  </si>
  <si>
    <t>Ba_mg_L</t>
  </si>
  <si>
    <t>Br_mg_L</t>
  </si>
  <si>
    <t>Fe_mg_L</t>
  </si>
  <si>
    <t>Mn_mg_L</t>
  </si>
  <si>
    <t>Sr_mg_L</t>
  </si>
  <si>
    <t>Cl_mg_L</t>
  </si>
  <si>
    <t>I_mg_L</t>
  </si>
  <si>
    <t>SO4_mg_L</t>
  </si>
  <si>
    <t>CO3_mg_L</t>
  </si>
  <si>
    <t>HCO3_mg_L</t>
  </si>
  <si>
    <t>TDS_mg_L</t>
  </si>
  <si>
    <t>Dens_kg_L</t>
  </si>
  <si>
    <t>delta_2H</t>
  </si>
  <si>
    <t>delta_18O</t>
  </si>
  <si>
    <t>87Sr_86Sr</t>
  </si>
  <si>
    <t>00/03-19-047-27W4/0</t>
  </si>
  <si>
    <t>Woodbend Group</t>
  </si>
  <si>
    <t>Devonian</t>
  </si>
  <si>
    <t>Lyster et al., 2022</t>
  </si>
  <si>
    <t>00/05-21-047-27W4/0</t>
  </si>
  <si>
    <t>02/11-15-050-26W4/0</t>
  </si>
  <si>
    <t>00/07-34-052-26W4/0</t>
  </si>
  <si>
    <t>00/07-17-056-21W4/0</t>
  </si>
  <si>
    <t>00/09-29-057-19W4/0</t>
  </si>
  <si>
    <t>00/07-11-062-23W5/0</t>
  </si>
  <si>
    <t>00/07-09-070-17W4/0</t>
  </si>
  <si>
    <t>00/10-20-027-14W4/0</t>
  </si>
  <si>
    <t>Winterburn Group</t>
  </si>
  <si>
    <t>00/04-30-031-09W4/0</t>
  </si>
  <si>
    <t>00/03-26-036-20W4/0</t>
  </si>
  <si>
    <t>00/06-26-040-24W4/0</t>
  </si>
  <si>
    <t>00/07-08-045-04W5/0</t>
  </si>
  <si>
    <t>02/05-21-047-27W4/0</t>
  </si>
  <si>
    <t>00/03-27-048-27W4/0</t>
  </si>
  <si>
    <t>02/11-25-053-26W4/0</t>
  </si>
  <si>
    <t>00/15-36-053-26W4/0</t>
  </si>
  <si>
    <t>02/11-21-056-23W4/0</t>
  </si>
  <si>
    <t>00/07-03-056-24W4/0</t>
  </si>
  <si>
    <t>00/14-19-057-20W4/0</t>
  </si>
  <si>
    <t>00/16-08-057-24W4/0</t>
  </si>
  <si>
    <t>00/02-30-063-04W5/0</t>
  </si>
  <si>
    <t>00/10-19-064-19W4/0</t>
  </si>
  <si>
    <t>00/13-06-067-08W5/0</t>
  </si>
  <si>
    <t>00/13-27-068-22W5/0</t>
  </si>
  <si>
    <t>00/10-06-076-20W4/0</t>
  </si>
  <si>
    <t>00/11-09-079-22W5/0</t>
  </si>
  <si>
    <t>00/01-16-079-22W5/0</t>
  </si>
  <si>
    <t>00/07-21-087-05W6/0</t>
  </si>
  <si>
    <t>00/14-19-087-07W6/0</t>
  </si>
  <si>
    <t>00/03-23-075-25W4/0</t>
  </si>
  <si>
    <t>Wabiskaw Member</t>
  </si>
  <si>
    <t>00/11-08-076-25W4/0</t>
  </si>
  <si>
    <t>00/09-30-080-23W5/0</t>
  </si>
  <si>
    <t>Wabamun Group</t>
  </si>
  <si>
    <t>Huff, 2019</t>
  </si>
  <si>
    <t>00/10-32-076-01W6/0</t>
  </si>
  <si>
    <t>00/06-13-038-23W4/0</t>
  </si>
  <si>
    <t>Huff et al., 2013</t>
  </si>
  <si>
    <t>00/12-02-055-27W4/0</t>
  </si>
  <si>
    <t>Huff et al., 2011</t>
  </si>
  <si>
    <t>00/09-16-057-03W5/0</t>
  </si>
  <si>
    <t>Connolly et al, 1990</t>
  </si>
  <si>
    <t>00/02-04-057-03W5/0</t>
  </si>
  <si>
    <t>00/13-20-056-03W5/0</t>
  </si>
  <si>
    <t>00/03-07-057-01W5/0</t>
  </si>
  <si>
    <t>00/12-17-045-21W4/0</t>
  </si>
  <si>
    <t>00/09-36-053-26W4/0</t>
  </si>
  <si>
    <t>02/16-17-057-24W4/0</t>
  </si>
  <si>
    <t>00/06-08-063-02W5/0</t>
  </si>
  <si>
    <t>00/12-28-063-26W5/0</t>
  </si>
  <si>
    <t>00/07-13-064-01W5/0</t>
  </si>
  <si>
    <t>00/10-09-065-23W4/0</t>
  </si>
  <si>
    <t>00/06-28-068-26W4/0</t>
  </si>
  <si>
    <t>00/07-29-069-01W5/0</t>
  </si>
  <si>
    <t>00/10-23-072-03W6/0</t>
  </si>
  <si>
    <t>00/04-28-074-02W6/0</t>
  </si>
  <si>
    <t>00/06-08-074-03W6/0</t>
  </si>
  <si>
    <t>00/07-35-078-24W5/0</t>
  </si>
  <si>
    <t>00/07-30-080-11W6/0</t>
  </si>
  <si>
    <t>00/11-08-083-06W6/0</t>
  </si>
  <si>
    <t>00/03-35-055-20W4/0</t>
  </si>
  <si>
    <t>Viking Formation</t>
  </si>
  <si>
    <t>00/10-36-045-04W5/0</t>
  </si>
  <si>
    <t>00/12-32-056-24W4/0</t>
  </si>
  <si>
    <t>00/14-34-047-20W4/0</t>
  </si>
  <si>
    <t>02/08-32-038-26W4/0</t>
  </si>
  <si>
    <t>02/13-26-054-05W5/2</t>
  </si>
  <si>
    <t>02/14-01-050-22W4/0</t>
  </si>
  <si>
    <t>00/12-20-049-21W4/0</t>
  </si>
  <si>
    <t>00/15-21-056-24W4/0</t>
  </si>
  <si>
    <t>00/08-32-055-20W4/0</t>
  </si>
  <si>
    <t>00/06-07-056-20W4/0</t>
  </si>
  <si>
    <t>00/06-35-001-07W4/0</t>
  </si>
  <si>
    <t>00/07-14-003-08W4/0</t>
  </si>
  <si>
    <t>00/16-28-004-04W4/0</t>
  </si>
  <si>
    <t>00/06-16-005-10W4/0</t>
  </si>
  <si>
    <t>00/02-11-007-08W4/0</t>
  </si>
  <si>
    <t>00/10-30-011-12W4/0</t>
  </si>
  <si>
    <t>00/07-32-017-03W4/0</t>
  </si>
  <si>
    <t>00/07-21-018-13W4/0</t>
  </si>
  <si>
    <t>00/06-03-020-07W4/0</t>
  </si>
  <si>
    <t>02/07-26-020-11W4/0</t>
  </si>
  <si>
    <t>00/06-02-021-09W4/0</t>
  </si>
  <si>
    <t>00/06-07-023-07W4/0</t>
  </si>
  <si>
    <t>00/11-06-024-09W4/0</t>
  </si>
  <si>
    <t>00/07-29-025-04W4/0</t>
  </si>
  <si>
    <t>00/16-21-025-12W4/0</t>
  </si>
  <si>
    <t>00/06-21-027-01W4/0</t>
  </si>
  <si>
    <t>00/06-05-027-02W4/0</t>
  </si>
  <si>
    <t>00/11-08-028-04W4/0</t>
  </si>
  <si>
    <t>00/10-34-030-13W4/0</t>
  </si>
  <si>
    <t>00/10-12-031-14W4/0</t>
  </si>
  <si>
    <t>00/07-13-033-08W4/0</t>
  </si>
  <si>
    <t>00/11-17-034-11W4/0</t>
  </si>
  <si>
    <t>00/02-23-035-11W4/0</t>
  </si>
  <si>
    <t>00/12-03-036-12W4/0</t>
  </si>
  <si>
    <t>00/10-17-040-09W4/0</t>
  </si>
  <si>
    <t>00/10-03-041-25W4/0</t>
  </si>
  <si>
    <t>00/11-33-042-04W4/0</t>
  </si>
  <si>
    <t>00/10-14-049-19W4/0</t>
  </si>
  <si>
    <t>00/11-12-051-08W4/0</t>
  </si>
  <si>
    <t>00/11-26-052-12W4/0</t>
  </si>
  <si>
    <t>00/10-29-052-15W4/0</t>
  </si>
  <si>
    <t>00/06-08-053-13W4/0</t>
  </si>
  <si>
    <t>00/11-32-055-05W4/0</t>
  </si>
  <si>
    <t>00/10-19-056-10W4/0</t>
  </si>
  <si>
    <t>00/10-20-056-11W4/0</t>
  </si>
  <si>
    <t>00/06-14-056-12W4/0</t>
  </si>
  <si>
    <t>00/11-30-056-15W4/0</t>
  </si>
  <si>
    <t>00/10-16-057-25W4/0</t>
  </si>
  <si>
    <t>00/07-06-060-20W4/0</t>
  </si>
  <si>
    <t>00/07-02-061-25W4/0</t>
  </si>
  <si>
    <t>00/07-08-062-16W4/0</t>
  </si>
  <si>
    <t>00/10-36-062-03W5/0</t>
  </si>
  <si>
    <t>00/07-08-062-05W5/0</t>
  </si>
  <si>
    <t>00/07-02-062-07W5/0</t>
  </si>
  <si>
    <t>00/07-23-062-11W5/0</t>
  </si>
  <si>
    <t>00/15-01-063-03W4/0</t>
  </si>
  <si>
    <t>00/11-12-063-15W4/0</t>
  </si>
  <si>
    <t>00/11-35-064-14W4/0</t>
  </si>
  <si>
    <t>00/10-04-064-18W4/0</t>
  </si>
  <si>
    <t>00/11-11-067-25W4/0</t>
  </si>
  <si>
    <t>00/06-36-067-04W5/0</t>
  </si>
  <si>
    <t>00/07-01-068-04W5/0</t>
  </si>
  <si>
    <t>00/07-11-069-14W4/0</t>
  </si>
  <si>
    <t>00/10-04-070-12W4/0</t>
  </si>
  <si>
    <t>00/06-10-070-12W4/0</t>
  </si>
  <si>
    <t>02/06-22-071-04W5/0</t>
  </si>
  <si>
    <t>00/07-07-072-16W4/0</t>
  </si>
  <si>
    <t>00/06-22-075-22W5/0</t>
  </si>
  <si>
    <t>00/06-36-076-21W5/0</t>
  </si>
  <si>
    <t>00/07-10-077-12W6/0</t>
  </si>
  <si>
    <t>00/11-21-079-05W6/0</t>
  </si>
  <si>
    <t>00/06-22-079-08W6/0</t>
  </si>
  <si>
    <t>00/11-23-079-10W6/0</t>
  </si>
  <si>
    <t>00/07-07-080-05W6/0</t>
  </si>
  <si>
    <t>00/06-26-080-06W6/0</t>
  </si>
  <si>
    <t>00/07-25-080-08W6/0</t>
  </si>
  <si>
    <t>00/10-02-081-04W6/0</t>
  </si>
  <si>
    <t>00/11-34-081-07W6/0</t>
  </si>
  <si>
    <t>00/11-14-081-08W6/0</t>
  </si>
  <si>
    <t>00/10-18-053-19W5/0</t>
  </si>
  <si>
    <t>Turner Valley Formation</t>
  </si>
  <si>
    <t>Carboniferous</t>
  </si>
  <si>
    <t>00/10-14-055-18W5/0</t>
  </si>
  <si>
    <t>00/07-16-078-07W6/0</t>
  </si>
  <si>
    <t>Triassic System</t>
  </si>
  <si>
    <t>00/10-33-080-01W6/0</t>
  </si>
  <si>
    <t>00/11-28-087-06W6/0</t>
  </si>
  <si>
    <t>00/02-17-071-18W5/0</t>
  </si>
  <si>
    <t>Swan Hills Formation</t>
  </si>
  <si>
    <t>00/02-30-071-18W5/0</t>
  </si>
  <si>
    <t>00/09-11-061-12W5/0</t>
  </si>
  <si>
    <t>00/11-27-064-13W5/0</t>
  </si>
  <si>
    <t>00/12-17-067-18W5/0</t>
  </si>
  <si>
    <t>00/12-18-063-10W5/0</t>
  </si>
  <si>
    <t>00/12-21-067-18W5/3</t>
  </si>
  <si>
    <t>00/04-13-058-18W5/0</t>
  </si>
  <si>
    <t>Eccles and Berhane, 2011</t>
  </si>
  <si>
    <t>00/10-02-059-18W5/0</t>
  </si>
  <si>
    <t>00/05-23-059-18W5/0</t>
  </si>
  <si>
    <t>00/10-22-059-18W5/0</t>
  </si>
  <si>
    <t>00/09-27-059-18W5/0</t>
  </si>
  <si>
    <t>00/10-29-059-18W5/0</t>
  </si>
  <si>
    <t>S0/04-03-060-18W5/2</t>
  </si>
  <si>
    <t>00/04-08-060-18W5/0</t>
  </si>
  <si>
    <t>00/10-07-060-18W5/0</t>
  </si>
  <si>
    <t>00/01-18-060-18W5/0</t>
  </si>
  <si>
    <t>00/12-10-064-19W5/0</t>
  </si>
  <si>
    <t>00/10-04-067-18W5/0</t>
  </si>
  <si>
    <t>00/03-19-065-10W5/0</t>
  </si>
  <si>
    <t>00/07-04-071-18W5/0</t>
  </si>
  <si>
    <t>00/05-25-060-19W5/0</t>
  </si>
  <si>
    <t>00/13-20-107-09W6/0</t>
  </si>
  <si>
    <t>Sulphur Point Formation</t>
  </si>
  <si>
    <t>00/02-22-107-09W6/0</t>
  </si>
  <si>
    <t>00/02-12-111-07W6/0</t>
  </si>
  <si>
    <t>00/10-16-111-11W6/0</t>
  </si>
  <si>
    <t>00/10-25-054-13W5/0</t>
  </si>
  <si>
    <t>Rock Creek Member</t>
  </si>
  <si>
    <t>Jurassic</t>
  </si>
  <si>
    <t>00/16-24-054-13W5/0</t>
  </si>
  <si>
    <t>00/D-031-A-094-I-14</t>
  </si>
  <si>
    <t>Presqu'ile Formation</t>
  </si>
  <si>
    <t>00/10-17-082-07W6/0</t>
  </si>
  <si>
    <t>Permian System</t>
  </si>
  <si>
    <t>Permian</t>
  </si>
  <si>
    <t>00/07-06-087-25W5/0</t>
  </si>
  <si>
    <t>00/03-33-038-03W5/0</t>
  </si>
  <si>
    <t>Pekisko Formation</t>
  </si>
  <si>
    <t>00/06-26-055-10W5/0</t>
  </si>
  <si>
    <t>00/02-33-049-03W5/0</t>
  </si>
  <si>
    <t>Ostracod Beds</t>
  </si>
  <si>
    <t>00/16-20-049-03W5/0</t>
  </si>
  <si>
    <t>00/05-30-049-03W5/0</t>
  </si>
  <si>
    <t>00/09-13-039-04W5/0</t>
  </si>
  <si>
    <t>Nordegg Member</t>
  </si>
  <si>
    <t>00/14-32-039-03W5/0</t>
  </si>
  <si>
    <t>00/14-13-049-05W5/0</t>
  </si>
  <si>
    <t>00/01-18-052-05W5/0</t>
  </si>
  <si>
    <t>00/16-22-056-06W5/0</t>
  </si>
  <si>
    <t>00/08-33-066-08W5/2</t>
  </si>
  <si>
    <t>Nisku Formation</t>
  </si>
  <si>
    <t>02/14-35-052-26W4/0</t>
  </si>
  <si>
    <t>02/04-21-057-24W4/0</t>
  </si>
  <si>
    <t>00/02-17-049-25W4/0</t>
  </si>
  <si>
    <t>00/14-13-050-27W4/0</t>
  </si>
  <si>
    <t>00/07-20-049-25W4/0</t>
  </si>
  <si>
    <t>03/16-10-056-24W4/0</t>
  </si>
  <si>
    <t>02/03-11-053-26W4/0</t>
  </si>
  <si>
    <t>00/15-29-049-26W4/0</t>
  </si>
  <si>
    <t>00/14-03-056-24W4/0</t>
  </si>
  <si>
    <t>00/16-10-056-24W4/0</t>
  </si>
  <si>
    <t>00/16-35-049-26W4/0</t>
  </si>
  <si>
    <t>04/15-21-051-26W4/0</t>
  </si>
  <si>
    <t>02/09-03-051-26W4/0</t>
  </si>
  <si>
    <t>02/02-28-049-25W4/0</t>
  </si>
  <si>
    <t>02/03-20-045-21W4/0</t>
  </si>
  <si>
    <t>00/02-29-045-21W4/0</t>
  </si>
  <si>
    <t>00/03-29-045-21W4/0</t>
  </si>
  <si>
    <t>00/14-29-045-21W4/0</t>
  </si>
  <si>
    <t>00/07-18-056-22W5/0</t>
  </si>
  <si>
    <t>00/06-20-056-22W5/0</t>
  </si>
  <si>
    <t>00/11-02-067-22W5/0</t>
  </si>
  <si>
    <t>02/01-12-069-22W5/0</t>
  </si>
  <si>
    <t>00/06-26-071-21W5/0</t>
  </si>
  <si>
    <t>00/09-35-077-25W5/0</t>
  </si>
  <si>
    <t>00/11-06-007-09W4/0</t>
  </si>
  <si>
    <t>Mississippian System</t>
  </si>
  <si>
    <t>00/11-12-026-15W4/0</t>
  </si>
  <si>
    <t>00/10-17-030-02W4/0</t>
  </si>
  <si>
    <t>00/07-03-031-04W5/0</t>
  </si>
  <si>
    <t>00/05-12-032-05W5/0</t>
  </si>
  <si>
    <t>00/12-21-040-03W5/0</t>
  </si>
  <si>
    <t>00/06-18-051-02W5/0</t>
  </si>
  <si>
    <t>00/06-08-054-08W5/0</t>
  </si>
  <si>
    <t>00/06-25-054-19W5/0</t>
  </si>
  <si>
    <t>00/10-04-059-15W5/0</t>
  </si>
  <si>
    <t>00/07-16-062-10W5/0</t>
  </si>
  <si>
    <t>00/01-11-065-21W5/0</t>
  </si>
  <si>
    <t>00/07-06-079-06W6/0</t>
  </si>
  <si>
    <t>00/11-19-079-07W6/0</t>
  </si>
  <si>
    <t>00/07-32-079-10W6/0</t>
  </si>
  <si>
    <t>00/07-10-080-07W6/0</t>
  </si>
  <si>
    <t>00/11-10-080-12W6/0</t>
  </si>
  <si>
    <t>00/06-28-081-08W6/0</t>
  </si>
  <si>
    <t>00/06-12-081-09W6/0</t>
  </si>
  <si>
    <t>00/10-12-082-09W6/0</t>
  </si>
  <si>
    <t>00/06-30-083-06W6/0</t>
  </si>
  <si>
    <t>00/06-10-083-09W6/0</t>
  </si>
  <si>
    <t>00/11-17-083-09W6/0</t>
  </si>
  <si>
    <t>00/13-35-083-09W6/0</t>
  </si>
  <si>
    <t>00/11-32-084-03W6/0</t>
  </si>
  <si>
    <t>00/11-04-097-06W6/0</t>
  </si>
  <si>
    <t>00/06-27-005-03W4/0</t>
  </si>
  <si>
    <t>Milk River Formation</t>
  </si>
  <si>
    <t>00/06-25-010-13W4/0</t>
  </si>
  <si>
    <t>00/06-21-024-02W4/0</t>
  </si>
  <si>
    <t>00/11-35-025-03W4/0</t>
  </si>
  <si>
    <t>00/11-11-026-01W4/0</t>
  </si>
  <si>
    <t>00/08-34-049-05W5/0</t>
  </si>
  <si>
    <t>Middle Jurassic</t>
  </si>
  <si>
    <t>00/06-34-049-05W5/0</t>
  </si>
  <si>
    <t>McMurray FormationFM</t>
  </si>
  <si>
    <t>00/05-06-038-18W4/3</t>
  </si>
  <si>
    <t>Mannville Group</t>
  </si>
  <si>
    <t>B0/08-02-038-17W4/0</t>
  </si>
  <si>
    <t>00/08-26-025-12W4/0</t>
  </si>
  <si>
    <t>00/11-18-027-10W4/0</t>
  </si>
  <si>
    <t>00/06-22-039-20W4/0</t>
  </si>
  <si>
    <t>00/06-26-040-15W4/0</t>
  </si>
  <si>
    <t>00/11-15-040-17W4/0</t>
  </si>
  <si>
    <t>00/10-15-041-04W4/0</t>
  </si>
  <si>
    <t>00/15-20-041-12W4/0</t>
  </si>
  <si>
    <t>00/08-03-041-15W4/0</t>
  </si>
  <si>
    <t>00/12-27-043-01W4/0</t>
  </si>
  <si>
    <t>00/07-29-043-13W4/0</t>
  </si>
  <si>
    <t>02/13-14-044-22W4/0</t>
  </si>
  <si>
    <t>00/06-24-045-05W4/0</t>
  </si>
  <si>
    <t>00/10-28-045-12W4/0</t>
  </si>
  <si>
    <t>00/11-08-046-08W4/0</t>
  </si>
  <si>
    <t>00/11-34-047-06W4/0</t>
  </si>
  <si>
    <t>00/10-04-048-17W4/0</t>
  </si>
  <si>
    <t>02/01-02-049-27W4/0</t>
  </si>
  <si>
    <t>02/16-20-049-03W5/0</t>
  </si>
  <si>
    <t>00/10-32-050-02W4/0</t>
  </si>
  <si>
    <t>00/06-20-050-06W4/0</t>
  </si>
  <si>
    <t>00/11-18-050-19W4/0</t>
  </si>
  <si>
    <t>00/11-08-051-14W4/0</t>
  </si>
  <si>
    <t>00/06-32-051-14W4/0</t>
  </si>
  <si>
    <t>00/06-08-053-11W4/0</t>
  </si>
  <si>
    <t>00/06-29-053-11W4/0</t>
  </si>
  <si>
    <t>00/06-08-053-12W4/0</t>
  </si>
  <si>
    <t>00/06-34-054-25W4/0</t>
  </si>
  <si>
    <t>00/11-26-055-10W4/0</t>
  </si>
  <si>
    <t>00/07-31-055-12W4/0</t>
  </si>
  <si>
    <t>00/10-15-055-13W4/0</t>
  </si>
  <si>
    <t>00/10-34-055-13W4/0</t>
  </si>
  <si>
    <t>00/10-33-055-15W4/0</t>
  </si>
  <si>
    <t>00/07-09-055-26W4/0</t>
  </si>
  <si>
    <t>00/10-35-055-04W5/0</t>
  </si>
  <si>
    <t>00/11-01-056-09W4/0</t>
  </si>
  <si>
    <t>00/06-18-056-10W4/0</t>
  </si>
  <si>
    <t>00/06-11-056-11W4/0</t>
  </si>
  <si>
    <t>00/06-26-056-06W5/0</t>
  </si>
  <si>
    <t>00/06-09-057-10W4/0</t>
  </si>
  <si>
    <t>00/11-24-057-05W5/0</t>
  </si>
  <si>
    <t>00/10-31-058-12W4/0</t>
  </si>
  <si>
    <t>00/03-14-058-20W4/0</t>
  </si>
  <si>
    <t>00/06-14-059-14W4/0</t>
  </si>
  <si>
    <t>00/12-20-060-18W4/0</t>
  </si>
  <si>
    <t>00/06-23-060-26W4/0</t>
  </si>
  <si>
    <t>00/10-20-061-07W4/0</t>
  </si>
  <si>
    <t>00/11-04-061-22W4/0</t>
  </si>
  <si>
    <t>00/10-35-061-22W4/0</t>
  </si>
  <si>
    <t>00/11-20-061-06W5/0</t>
  </si>
  <si>
    <t>00/07-31-062-13W4/0</t>
  </si>
  <si>
    <t>00/11-26-063-12W4/0</t>
  </si>
  <si>
    <t>00/11-10-065-19W4/0</t>
  </si>
  <si>
    <t>00/06-33-065-05W5/0</t>
  </si>
  <si>
    <t>00/10-23-066-02W5/0</t>
  </si>
  <si>
    <t>00/06-25-067-15W4/0</t>
  </si>
  <si>
    <t>00/11-11-067-16W4/0</t>
  </si>
  <si>
    <t>00/11-10-067-23W4/0</t>
  </si>
  <si>
    <t>00/11-03-068-18W4/0</t>
  </si>
  <si>
    <t>00/06-08-068-01W6/0</t>
  </si>
  <si>
    <t>00/11-10-069-10W4/0</t>
  </si>
  <si>
    <t>00/11-29-069-11W4/0</t>
  </si>
  <si>
    <t>00/10-26-069-18W4/0</t>
  </si>
  <si>
    <t>00/10-27-069-22W4/0</t>
  </si>
  <si>
    <t>00/07-22-069-23W4/0</t>
  </si>
  <si>
    <t>00/06-33-069-23W4/0</t>
  </si>
  <si>
    <t>00/10-20-070-13W4/0</t>
  </si>
  <si>
    <t>00/07-02-070-21W4/0</t>
  </si>
  <si>
    <t>00/10-23-071-04W5/0</t>
  </si>
  <si>
    <t>00/10-20-072-14W4/0</t>
  </si>
  <si>
    <t>00/11-30-072-17W4/0</t>
  </si>
  <si>
    <t>00/11-16-072-23W4/0</t>
  </si>
  <si>
    <t>00/10-33-072-23W4/0</t>
  </si>
  <si>
    <t>00/11-25-074-20W4/0</t>
  </si>
  <si>
    <t>00/10-34-074-01W5/0</t>
  </si>
  <si>
    <t>00/11-07-074-03W6/0</t>
  </si>
  <si>
    <t>00/07-17-075-16W4/0</t>
  </si>
  <si>
    <t>00/07-36-075-23W4/0</t>
  </si>
  <si>
    <t>00/11-33-076-04W5/0</t>
  </si>
  <si>
    <t>00/10-09-078-09W4/0</t>
  </si>
  <si>
    <t>00/11-25-078-03W5/0</t>
  </si>
  <si>
    <t>00/10-17-078-01W6/0</t>
  </si>
  <si>
    <t>00/03-01-079-06W5/0</t>
  </si>
  <si>
    <t>00/06-18-079-05W6/0</t>
  </si>
  <si>
    <t>00/11-19-079-10W6/0</t>
  </si>
  <si>
    <t>00/04-03-082-17W5/0</t>
  </si>
  <si>
    <t>00/10-36-084-26W5/0</t>
  </si>
  <si>
    <t>00/11-36-086-26W5/0</t>
  </si>
  <si>
    <t>00/10-23-086-01W6/0</t>
  </si>
  <si>
    <t>00/10-15-087-02W6/0</t>
  </si>
  <si>
    <t>00/11-18-088-02W5/0</t>
  </si>
  <si>
    <t>00/06-01-088-15W5/0</t>
  </si>
  <si>
    <t>00/10-11-089-03W6/0</t>
  </si>
  <si>
    <t>00/07-03-090-01W6/0</t>
  </si>
  <si>
    <t>00/06-06-092-22W5/0</t>
  </si>
  <si>
    <t>00/10-26-093-01W6/0</t>
  </si>
  <si>
    <t>AA/03-28-094-09W4/0</t>
  </si>
  <si>
    <t>02/07-13-094-03W6/0</t>
  </si>
  <si>
    <t>00/06-23-095-07W6/0</t>
  </si>
  <si>
    <t>00/07-17-097-04W6/0</t>
  </si>
  <si>
    <t>00/10-26-098-06W6/0</t>
  </si>
  <si>
    <t>00/10-16-108-03W6/0</t>
  </si>
  <si>
    <t>00/06-25-050-05W5/0</t>
  </si>
  <si>
    <t>Lower Mannville Group</t>
  </si>
  <si>
    <t>00/07-26-069-23W5/0</t>
  </si>
  <si>
    <t>Leduc Formation</t>
  </si>
  <si>
    <t>00/07-35-052-26W4/0</t>
  </si>
  <si>
    <t>00/07-35-052-26W4/B</t>
  </si>
  <si>
    <t>00/14-16-079-22W5/0</t>
  </si>
  <si>
    <t>02/16-29-071-23W5/2</t>
  </si>
  <si>
    <t>03/05-05-072-23W5/2</t>
  </si>
  <si>
    <t>00/05-35-051-27W4/0</t>
  </si>
  <si>
    <t>00/03-08-055-25W4/0</t>
  </si>
  <si>
    <t>00/02-17-055-25W4/0</t>
  </si>
  <si>
    <t>03/09-20-055-25W4/0</t>
  </si>
  <si>
    <t>00/01-30-055-25W4/0</t>
  </si>
  <si>
    <t>00/12-18-056-20W4/0</t>
  </si>
  <si>
    <t>00/04-05-058-21W4/0</t>
  </si>
  <si>
    <t>00/09-16-057-21W4/0</t>
  </si>
  <si>
    <t>00/11-13-054-26W4/0</t>
  </si>
  <si>
    <t>00/04-21-057-24W4/0</t>
  </si>
  <si>
    <t>00/09-08-050-26W4/2</t>
  </si>
  <si>
    <t>00/11-14-057-21W4/0</t>
  </si>
  <si>
    <t>00/06-20-057-21W4/0</t>
  </si>
  <si>
    <t>00/07-06-058-21W4/0</t>
  </si>
  <si>
    <t>00/11-12-058-22W4/0</t>
  </si>
  <si>
    <t>00/11-15-050-26W4/0</t>
  </si>
  <si>
    <t>00/06-23-052-26W4/0</t>
  </si>
  <si>
    <t>00/02-02-069-22W5/0</t>
  </si>
  <si>
    <t>00/07-04-051-26W4/0</t>
  </si>
  <si>
    <t>00/14-30-049-25W4/0</t>
  </si>
  <si>
    <t>00/07-13-027-03W4/0</t>
  </si>
  <si>
    <t>Lea Park Formation</t>
  </si>
  <si>
    <t>00/07-08-032-02W4/0</t>
  </si>
  <si>
    <t>00/14-33-047-02W5/0</t>
  </si>
  <si>
    <t>00/16-29-081-09W5/0</t>
  </si>
  <si>
    <t>Keg River Formation</t>
  </si>
  <si>
    <t>00/06-19-081-09W5/0</t>
  </si>
  <si>
    <t>00/12-04-082-09W5/0</t>
  </si>
  <si>
    <t>00/06-23-082-09W5/0</t>
  </si>
  <si>
    <t>00/06-18-082-09W5/0</t>
  </si>
  <si>
    <t>00/09-02-082-09W5/2</t>
  </si>
  <si>
    <t>00/16-24-081-09W5/0</t>
  </si>
  <si>
    <t>00/02-22-081-09W5/0</t>
  </si>
  <si>
    <t>00/10-18-095-07W5/0</t>
  </si>
  <si>
    <t>00/07-11-098-03W5/0</t>
  </si>
  <si>
    <t>00/10-11-107-09W6/0</t>
  </si>
  <si>
    <t>00/07-15-107-09W6/0</t>
  </si>
  <si>
    <t>00/03-28-109-06W6/0</t>
  </si>
  <si>
    <t>00/11-12-110-07W6/0</t>
  </si>
  <si>
    <t>00/12-25-114-02W5/0</t>
  </si>
  <si>
    <t>00/11-25-116-06W6/0</t>
  </si>
  <si>
    <t>00/11-09-118-08W6/0</t>
  </si>
  <si>
    <t>00/08-17-120-01W5/0</t>
  </si>
  <si>
    <t>00/09-32-005-15W4/0</t>
  </si>
  <si>
    <t>Jurassic System</t>
  </si>
  <si>
    <t>00/11-24-052-10W5/0</t>
  </si>
  <si>
    <t>00/07-26-068-21W5/0</t>
  </si>
  <si>
    <t>00/01-07-069-21W5/0</t>
  </si>
  <si>
    <t>00/11-28-077-26W5/0</t>
  </si>
  <si>
    <t>00/11-26-081-01W6/0</t>
  </si>
  <si>
    <t>00/10-22-085-12W6/0</t>
  </si>
  <si>
    <t>00/01-14-082-12W6/0</t>
  </si>
  <si>
    <t>Halfway Formation</t>
  </si>
  <si>
    <t>00/07-15-090-10W5/0</t>
  </si>
  <si>
    <t>Granite Wash</t>
  </si>
  <si>
    <t>02/02-10-038-18W4/0</t>
  </si>
  <si>
    <t>Glauconitic Sandstone</t>
  </si>
  <si>
    <t>03/15-28-054-18W4/0</t>
  </si>
  <si>
    <t>02/11-13-053-18W4/0</t>
  </si>
  <si>
    <t>00/04-36-049-04W5/0</t>
  </si>
  <si>
    <t>00/12-16-051-04W5/0</t>
  </si>
  <si>
    <t>00/06-22-074-06W6/0</t>
  </si>
  <si>
    <t>00/08-27-076-08W5/0</t>
  </si>
  <si>
    <t>Gilwood Member</t>
  </si>
  <si>
    <t>00/05-05-048-22W4/0</t>
  </si>
  <si>
    <t>Ellerslie Member</t>
  </si>
  <si>
    <t>00/11-11-047-26W4/0</t>
  </si>
  <si>
    <t>02/03-11-045-25W4/0</t>
  </si>
  <si>
    <t>02/06-07-045-21W4/0</t>
  </si>
  <si>
    <t>02/08-10-044-18W4/0</t>
  </si>
  <si>
    <t>02/09-09-044-24W4/0</t>
  </si>
  <si>
    <t>02/12-10-044-24W4/0</t>
  </si>
  <si>
    <t>03/01-20-043-22W4/0</t>
  </si>
  <si>
    <t>03/11-07-045-21W4/0</t>
  </si>
  <si>
    <t>00/09-03-057-19W4/0</t>
  </si>
  <si>
    <t>02/07-26-056-21W4/0</t>
  </si>
  <si>
    <t>00/02-34-054-25W4/0</t>
  </si>
  <si>
    <t>05/01-31-056-20W4/0</t>
  </si>
  <si>
    <t>00/10-07-059-02W5/0</t>
  </si>
  <si>
    <t>00/13-19-055-20W4/0</t>
  </si>
  <si>
    <t>00/07-36-055-21W4/0</t>
  </si>
  <si>
    <t>00/15-15-057-03W5/0</t>
  </si>
  <si>
    <t>00/14-24-056-24W4/0</t>
  </si>
  <si>
    <t>00/08-10-051-04W5/0</t>
  </si>
  <si>
    <t>03/09-20-050-26W4/0</t>
  </si>
  <si>
    <t>04/04-20-052-26W4/0</t>
  </si>
  <si>
    <t>00/08-15-056-21W4/0</t>
  </si>
  <si>
    <t>02/06-01-019-07W4/0</t>
  </si>
  <si>
    <t>Elk Point Group</t>
  </si>
  <si>
    <t>00/13-19-076-07W5/0</t>
  </si>
  <si>
    <t>00/08-31-085-14W5/0</t>
  </si>
  <si>
    <t>00/10-32-086-08W5/0</t>
  </si>
  <si>
    <t>00/03-04-087-08W5/0</t>
  </si>
  <si>
    <t>00/04-20-087-08W5/0</t>
  </si>
  <si>
    <t>02/13-24-088-08W5/2</t>
  </si>
  <si>
    <t>00/08-05-088-10W5/0</t>
  </si>
  <si>
    <t>00/06-29-089-10W5/0</t>
  </si>
  <si>
    <t>00/10-32-089-10W5/0</t>
  </si>
  <si>
    <t>00/07-06-090-10W5/0</t>
  </si>
  <si>
    <t>00/04-10-110-07W6/0</t>
  </si>
  <si>
    <t>00/11-23-110-09W6/0</t>
  </si>
  <si>
    <t>00/13-33-119-04W6/0</t>
  </si>
  <si>
    <t>00/11-36-067-24W5/0</t>
  </si>
  <si>
    <t>Dunvegan Formation</t>
  </si>
  <si>
    <t>00/C-100-I-094-H-03</t>
  </si>
  <si>
    <t>Doig Formation</t>
  </si>
  <si>
    <t>00/12-28-057-19W4/0</t>
  </si>
  <si>
    <t>Cooking Lake Formation</t>
  </si>
  <si>
    <t>00/07-02-080-05W6/0</t>
  </si>
  <si>
    <t>Charlie Lake Formation</t>
  </si>
  <si>
    <t>00/06-25-087-07W6/0</t>
  </si>
  <si>
    <t>00/14-21-041-05W5/0</t>
  </si>
  <si>
    <t>Cardium Formation</t>
  </si>
  <si>
    <t>00/03-24-049-05W5/0</t>
  </si>
  <si>
    <t>00/14-20-048-06W5/0</t>
  </si>
  <si>
    <t>00/16-30-049-06W5/0</t>
  </si>
  <si>
    <t>00/06-05-049-06W5/0</t>
  </si>
  <si>
    <t>Belly River Group</t>
  </si>
  <si>
    <t>00/08-29-048-06W5/0</t>
  </si>
  <si>
    <t>00/02-28-048-06W5/0</t>
  </si>
  <si>
    <t>00/16-22-047-04W5/0</t>
  </si>
  <si>
    <t>00/07-35-028-11W4/0</t>
  </si>
  <si>
    <t>00/10-04-031-09W4/0</t>
  </si>
  <si>
    <t>00/07-28-032-28W4/0</t>
  </si>
  <si>
    <t>00/13-35-046-03W5/0</t>
  </si>
  <si>
    <t>00/11-34-046-04W5/0</t>
  </si>
  <si>
    <t>00/10-16-047-26W4/0</t>
  </si>
  <si>
    <t>00/06-21-047-26W4/0</t>
  </si>
  <si>
    <t>00/10-05-047-05W5/0</t>
  </si>
  <si>
    <t>00/10-09-060-02W5/0</t>
  </si>
  <si>
    <t>00/03-34-063-10W5/2</t>
  </si>
  <si>
    <t>Beaverhill Lake Group</t>
  </si>
  <si>
    <t>00/12-19-070-11W5/0</t>
  </si>
  <si>
    <t>00/12-19-070-11W5/B</t>
  </si>
  <si>
    <t>02/02-23-077-21W5/0</t>
  </si>
  <si>
    <t>02/10-32-064-23W5/0</t>
  </si>
  <si>
    <t>00/16-05-062-12W5/0</t>
  </si>
  <si>
    <t>02/12-28-063-11W5/0</t>
  </si>
  <si>
    <t>00/01-05-064-18W5/0</t>
  </si>
  <si>
    <t>00/02-06-065-12W5/0</t>
  </si>
  <si>
    <t>00/10-22-065-24W5/0</t>
  </si>
  <si>
    <t>00/12-23-067-11W5/0</t>
  </si>
  <si>
    <t>00/10-32-067-11W5/0</t>
  </si>
  <si>
    <t>00/04-12-070-18W5/0</t>
  </si>
  <si>
    <t>00/15-16-075-19W5/0</t>
  </si>
  <si>
    <t>00/10-14-078-09W5/0</t>
  </si>
  <si>
    <t>00/08-21-078-09W5/0</t>
  </si>
  <si>
    <t>00/06-03-086-13W5/0</t>
  </si>
  <si>
    <t>00/06-23-086-15W5/0</t>
  </si>
  <si>
    <t>00/10-33-086-15W5/0</t>
  </si>
  <si>
    <t>00/07-27-089-18W5/0</t>
  </si>
  <si>
    <t>00/10-14-097-08W6/0</t>
  </si>
  <si>
    <t>00/06-01-098-07W6/0</t>
  </si>
  <si>
    <t>00/11-20-112-12W6/0</t>
  </si>
  <si>
    <t>00/06-32-117-09W6/0</t>
  </si>
  <si>
    <t>00/C-061-C-094-P-07</t>
  </si>
  <si>
    <t>00/10-29-056-24W4/0</t>
  </si>
  <si>
    <t>Basal Quartz</t>
  </si>
  <si>
    <t>00/13-21-056-24W4/0</t>
  </si>
  <si>
    <t>00/14-23-052-26W4/0</t>
  </si>
  <si>
    <t>00/15-33-051-25W4/0</t>
  </si>
  <si>
    <t>00/02-25-052-26W4/0</t>
  </si>
  <si>
    <t>00/16-34-049-05W5/0</t>
  </si>
  <si>
    <t>00/07-28-033-15W4/0</t>
  </si>
  <si>
    <t>Basal Belly River Sandstone</t>
  </si>
  <si>
    <t>00/07-15-057-27W4/0</t>
  </si>
  <si>
    <t>00/06-06-044-27W4/0</t>
  </si>
  <si>
    <t>Banff Formation</t>
  </si>
  <si>
    <t>00/08-26-059-03W5/0</t>
  </si>
  <si>
    <t>00/02-32-050-04W5/0</t>
  </si>
  <si>
    <t>00/08-25-056-05W5/0</t>
  </si>
  <si>
    <t>00/06-31-050-04W5/0</t>
  </si>
  <si>
    <t>00/14-30-050-04W5/0</t>
  </si>
  <si>
    <t>00/08-24-001-22W4/0</t>
  </si>
  <si>
    <t>00/15-01-003-04W4/0</t>
  </si>
  <si>
    <t>00/11-21-003-08W4/0</t>
  </si>
  <si>
    <t>00/06-13-005-16W4/0</t>
  </si>
  <si>
    <t>00/03-10-007-14W4/0</t>
  </si>
  <si>
    <t>00/10-19-008-12W4/0</t>
  </si>
  <si>
    <t>00/04-01-008-15W4/0</t>
  </si>
  <si>
    <t>00/04-29-008-16W4/0</t>
  </si>
  <si>
    <t>00/06-30-010-17W4/0</t>
  </si>
  <si>
    <t>00/06-35-010-18W4/0</t>
  </si>
  <si>
    <t>00/08-02-011-17W4/0</t>
  </si>
  <si>
    <t>00/10-07-013-15W4/0</t>
  </si>
  <si>
    <t>00/11-35-013-17W4/0</t>
  </si>
  <si>
    <t>00/10-12-014-15W4/0</t>
  </si>
  <si>
    <t>00/11-23-014-15W4/0</t>
  </si>
  <si>
    <t>00/11-12-014-20W4/0</t>
  </si>
  <si>
    <t>00/10-10-016-23W4/0</t>
  </si>
  <si>
    <t>00/11-05-016-26W4/0</t>
  </si>
  <si>
    <t>00/02-14-018-13W4/0</t>
  </si>
  <si>
    <t>00/06-25-019-09W4/0</t>
  </si>
  <si>
    <t>00/10-10-020-09W4/0</t>
  </si>
  <si>
    <t>00/11-32-020-16W4/0</t>
  </si>
  <si>
    <t>00/06-03-024-14W4/0</t>
  </si>
  <si>
    <t>00/10-18-024-19W4/0</t>
  </si>
  <si>
    <t>00/11-26-025-15W4/0</t>
  </si>
  <si>
    <t>00/07-20-027-16W4/0</t>
  </si>
  <si>
    <t>00/16-29-028-02W5/0</t>
  </si>
  <si>
    <t>00/06-19-032-18W4/0</t>
  </si>
  <si>
    <t>00/11-15-032-19W4/0</t>
  </si>
  <si>
    <t>00/06-36-045-07W5/0</t>
  </si>
  <si>
    <t>00/06-11-045-08W5/0</t>
  </si>
  <si>
    <t>02/08-29-048-06W5/0</t>
  </si>
  <si>
    <t>00/14-32-048-06W5/0</t>
  </si>
  <si>
    <t>00/10-04-049-04W5/0</t>
  </si>
  <si>
    <t>00/07-11-049-04W5/0</t>
  </si>
  <si>
    <t>00/06-21-051-16W5/0</t>
  </si>
  <si>
    <t>00/10-29-053-10W5/0</t>
  </si>
  <si>
    <t>00/07-27-054-12W5/0</t>
  </si>
  <si>
    <t>00/11-04-056-05W5/0</t>
  </si>
  <si>
    <t>00/10-25-056-09W5/0</t>
  </si>
  <si>
    <t>00/07-34-057-16W4/0</t>
  </si>
  <si>
    <t>00/07-10-058-13W5/0</t>
  </si>
  <si>
    <t>00/10-04-059-02W5/0</t>
  </si>
  <si>
    <t>00/06-30-061-06W5/0</t>
  </si>
  <si>
    <t>00/07-16-061-25W5/0</t>
  </si>
  <si>
    <t>00/07-26-062-04W5/0</t>
  </si>
  <si>
    <t>00/06-27-063-08W5/0</t>
  </si>
  <si>
    <t>00/11-36-064-12W5/0</t>
  </si>
  <si>
    <t>00/02-09-065-16W5/0</t>
  </si>
  <si>
    <t>00/06-06-067-21W5/0</t>
  </si>
  <si>
    <t>00/10-22-068-08W5/0</t>
  </si>
  <si>
    <t>00/10-10-071-15W4/0</t>
  </si>
  <si>
    <t>00/10-31-071-02W5/0</t>
  </si>
  <si>
    <t>00/06-20-071-20W5/0</t>
  </si>
  <si>
    <t>00/11-16-071-12W6/0</t>
  </si>
  <si>
    <t>00/07-33-073-10W6/0</t>
  </si>
  <si>
    <t>00/06-03-077-22W4/0</t>
  </si>
  <si>
    <t>AB/14-36-095-12W4/0</t>
  </si>
  <si>
    <t>04/08-15-096-11W4/0</t>
  </si>
  <si>
    <t>02/01-11-097-12W4/0</t>
  </si>
  <si>
    <t>03/01-11-097-12W4/0</t>
  </si>
  <si>
    <t>04/01-11-097-12W4/0</t>
  </si>
  <si>
    <t>05/09-26-097-13W4/0</t>
  </si>
  <si>
    <t>07/09-26-097-13W4/0</t>
  </si>
  <si>
    <t>02/02-18-095-09W4/0</t>
  </si>
  <si>
    <t>03/02-18-095-09W4/0</t>
  </si>
  <si>
    <t>03/13-20-095-08W4/0</t>
  </si>
  <si>
    <t>02/05-30-094-07W4/0</t>
  </si>
  <si>
    <t>05/05-30-094-07W4/0</t>
  </si>
  <si>
    <t>ID</t>
  </si>
  <si>
    <t>EDD</t>
  </si>
  <si>
    <t>Collection - operator or Matrix</t>
  </si>
  <si>
    <t>Operator</t>
  </si>
  <si>
    <t>start depth</t>
  </si>
  <si>
    <t>end depth</t>
  </si>
  <si>
    <t>Na (meql)</t>
  </si>
  <si>
    <t>K (meql)</t>
  </si>
  <si>
    <t>Ca (meql)</t>
  </si>
  <si>
    <t>Mg (meql)</t>
  </si>
  <si>
    <t>Cl (meql)</t>
  </si>
  <si>
    <t>Br (meql)</t>
  </si>
  <si>
    <t>HCO3 (meql)</t>
  </si>
  <si>
    <t>SO4 (meql)</t>
  </si>
  <si>
    <t>CO3 (meql)</t>
  </si>
  <si>
    <t>pH (2)</t>
  </si>
  <si>
    <t>Sum of cations</t>
  </si>
  <si>
    <t>Sum of anions</t>
  </si>
  <si>
    <t>Ion Ratio</t>
  </si>
  <si>
    <t>Na/Cl Ratio</t>
  </si>
  <si>
    <t>Crossplot [Mg/(SO4 + HCO3)]</t>
  </si>
  <si>
    <t>CPA Pretty Well ID (Long)</t>
  </si>
  <si>
    <t>CPA Well ID (Long)</t>
  </si>
  <si>
    <t>22F902944 &amp; 22F903333</t>
  </si>
  <si>
    <t>Matrix</t>
  </si>
  <si>
    <t>Enercapita</t>
  </si>
  <si>
    <t>100042908714W600</t>
  </si>
  <si>
    <t>100062908714W600</t>
  </si>
  <si>
    <t>100141408815W600</t>
  </si>
  <si>
    <t>100080808613W600</t>
  </si>
  <si>
    <t>100131608713W602</t>
  </si>
  <si>
    <t>100011708613W600</t>
  </si>
  <si>
    <t>100041608613W602</t>
  </si>
  <si>
    <t>22F907240</t>
  </si>
  <si>
    <t>100123108714W600</t>
  </si>
  <si>
    <t>31224220605-114</t>
  </si>
  <si>
    <t>22F917938</t>
  </si>
  <si>
    <t>Whitecap Resources</t>
  </si>
  <si>
    <t>Low TDS</t>
  </si>
  <si>
    <t>100062408614W600</t>
  </si>
  <si>
    <t>100070108614W600</t>
  </si>
  <si>
    <t>100060608613W600</t>
  </si>
  <si>
    <t>100030608613W600</t>
  </si>
  <si>
    <t>100100808513W600</t>
  </si>
  <si>
    <t>100161008514W600</t>
  </si>
  <si>
    <t>100130308514W600</t>
  </si>
  <si>
    <t xml:space="preserve">Cretaceous </t>
  </si>
  <si>
    <t>102113008414W600</t>
  </si>
  <si>
    <t>100053308514W600</t>
  </si>
  <si>
    <t>22F928063</t>
  </si>
  <si>
    <t>Crescent Point</t>
  </si>
  <si>
    <t>200a018J094O1100</t>
  </si>
  <si>
    <t>22F928055</t>
  </si>
  <si>
    <t>Erikson</t>
  </si>
  <si>
    <t>200b024G094P1000</t>
  </si>
  <si>
    <t>31224220726-144</t>
  </si>
  <si>
    <t>1.26</t>
  </si>
  <si>
    <t>200b082G094P1000</t>
  </si>
  <si>
    <t>Mississippian</t>
  </si>
  <si>
    <t>200a001K094P0602</t>
  </si>
  <si>
    <t>31224220726-148</t>
  </si>
  <si>
    <t>200b083H094P0600</t>
  </si>
  <si>
    <t>200/d-016-I 094-P-06/00</t>
  </si>
  <si>
    <t>31224220726-150</t>
  </si>
  <si>
    <t>200d016I094P0600</t>
  </si>
  <si>
    <t>22F942067</t>
  </si>
  <si>
    <t>Tourmaline</t>
  </si>
  <si>
    <t>200a039A094B1600</t>
  </si>
  <si>
    <t>202a090A094B1600</t>
  </si>
  <si>
    <t>202d083A094B0900</t>
  </si>
  <si>
    <t>203b026A094B1600</t>
  </si>
  <si>
    <t>203b039L094A1200</t>
  </si>
  <si>
    <t>204/b-020-L/094-A-12/00</t>
  </si>
  <si>
    <t>31224220902-565</t>
  </si>
  <si>
    <t>204b020L094A1200</t>
  </si>
  <si>
    <t>204c047A094B1600</t>
  </si>
  <si>
    <t>22F943263</t>
  </si>
  <si>
    <t>100132108814W600</t>
  </si>
  <si>
    <t>22F945221 (Revised)</t>
  </si>
  <si>
    <t>PB4A</t>
  </si>
  <si>
    <t>100/05-25-080-16W6/00</t>
  </si>
  <si>
    <t>31224220909-523</t>
  </si>
  <si>
    <t>100052508016W600</t>
  </si>
  <si>
    <t>102052608016W600</t>
  </si>
  <si>
    <t>102120908016W600</t>
  </si>
  <si>
    <t>Duplicate - PB7B</t>
  </si>
  <si>
    <t>31224220909-529</t>
  </si>
  <si>
    <t>2</t>
  </si>
  <si>
    <t>103053308015W600</t>
  </si>
  <si>
    <t>PB17E</t>
  </si>
  <si>
    <t>104/05-21-080-15W6/00</t>
  </si>
  <si>
    <t>31224220909-537</t>
  </si>
  <si>
    <t>0.036</t>
  </si>
  <si>
    <t>0.032</t>
  </si>
  <si>
    <t>104052108015W600</t>
  </si>
  <si>
    <t>102011008016W600</t>
  </si>
  <si>
    <t>Duplicate - PB11C</t>
  </si>
  <si>
    <t>31224220912-518</t>
  </si>
  <si>
    <t>0.9</t>
  </si>
  <si>
    <t>103132608016W600</t>
  </si>
  <si>
    <t>22F949022</t>
  </si>
  <si>
    <t>102083507916W600</t>
  </si>
  <si>
    <t>22F951592</t>
  </si>
  <si>
    <t>Shell</t>
  </si>
  <si>
    <t>102/08-11-080-19W6/00</t>
  </si>
  <si>
    <t>31224220930-806</t>
  </si>
  <si>
    <t>2.2</t>
  </si>
  <si>
    <t>102081108019W600</t>
  </si>
  <si>
    <t>102/05-15-080-19W6/00</t>
  </si>
  <si>
    <t>31224220930-797</t>
  </si>
  <si>
    <t>102051508019W600</t>
  </si>
  <si>
    <t>31224220930-795</t>
  </si>
  <si>
    <t>1.9</t>
  </si>
  <si>
    <t>22F959360</t>
  </si>
  <si>
    <t>102080208019W600</t>
  </si>
  <si>
    <t>100/13-08-080-19W6/00</t>
  </si>
  <si>
    <t>31224221018-784</t>
  </si>
  <si>
    <t>100130808019W600</t>
  </si>
  <si>
    <t>31224221018-785</t>
  </si>
  <si>
    <t>23C993574</t>
  </si>
  <si>
    <t>100/14-20-080-19W6/00</t>
  </si>
  <si>
    <t>100142008019W600</t>
  </si>
  <si>
    <t>100/09-24-080-20W6/00</t>
  </si>
  <si>
    <t>0.5</t>
  </si>
  <si>
    <t>1.83</t>
  </si>
  <si>
    <t>100092408020W600</t>
  </si>
  <si>
    <t>102/13-19-080-19W6/00</t>
  </si>
  <si>
    <t>1.05</t>
  </si>
  <si>
    <t>102131908019W600</t>
  </si>
  <si>
    <t>100/13-19-080-19W6/00</t>
  </si>
  <si>
    <t>3.14</t>
  </si>
  <si>
    <t>100131908019W600</t>
  </si>
  <si>
    <t>100162008019W600</t>
  </si>
  <si>
    <t>100/15-20-080-19W6/00</t>
  </si>
  <si>
    <t>0.33</t>
  </si>
  <si>
    <t>100152008019W600</t>
  </si>
  <si>
    <t>23F989597</t>
  </si>
  <si>
    <t>CNRL</t>
  </si>
  <si>
    <t>31224230118001</t>
  </si>
  <si>
    <t>100063608114W600</t>
  </si>
  <si>
    <t>23F989942</t>
  </si>
  <si>
    <t>200d043H094A1300</t>
  </si>
  <si>
    <t>200a042H094A1300</t>
  </si>
  <si>
    <t>202a042H094A1300</t>
  </si>
  <si>
    <t>200b042H094A1300</t>
  </si>
  <si>
    <t>200c019I094A1302</t>
  </si>
  <si>
    <t>200c013J094A1300</t>
  </si>
  <si>
    <t>200d051J094A1300</t>
  </si>
  <si>
    <t>31224230119024</t>
  </si>
  <si>
    <t>200/b-054-J/094-A-13/00</t>
  </si>
  <si>
    <t>31224230119025</t>
  </si>
  <si>
    <t>200b054J094A1300</t>
  </si>
  <si>
    <t>23F994003</t>
  </si>
  <si>
    <t>100160408518W600</t>
  </si>
  <si>
    <t>200d065H094A1500</t>
  </si>
  <si>
    <t>31224230131039</t>
  </si>
  <si>
    <t>100/02-32-084-18W6/00</t>
  </si>
  <si>
    <t>31224230131040</t>
  </si>
  <si>
    <t>100023208418W600</t>
  </si>
  <si>
    <t>100060408518W600</t>
  </si>
  <si>
    <t>100/07-35-084-18W6/00</t>
  </si>
  <si>
    <t>31224230201049</t>
  </si>
  <si>
    <t>100073508418W600</t>
  </si>
  <si>
    <t>100062208418W600</t>
  </si>
  <si>
    <t>CECIL LAKE</t>
  </si>
  <si>
    <t>100/02-06-085-17W6/00</t>
  </si>
  <si>
    <t>31224230201064</t>
  </si>
  <si>
    <t>100020608517W600</t>
  </si>
  <si>
    <t>100063108615W603</t>
  </si>
  <si>
    <t>100060708714W600</t>
  </si>
  <si>
    <t>23F994532</t>
  </si>
  <si>
    <t>100/06-08-087-14W6/00</t>
  </si>
  <si>
    <t>31224230201073</t>
  </si>
  <si>
    <t>100060808714W600</t>
  </si>
  <si>
    <t>100071408718W600</t>
  </si>
  <si>
    <t>23F990546</t>
  </si>
  <si>
    <t>100/01-23-081-18W6/02</t>
  </si>
  <si>
    <t>31224230120028</t>
  </si>
  <si>
    <t>100012308118W602</t>
  </si>
  <si>
    <t>31224230120030</t>
  </si>
  <si>
    <t>2.1</t>
  </si>
  <si>
    <t>0.09</t>
  </si>
  <si>
    <t>23C034194</t>
  </si>
  <si>
    <t>Ovintiv</t>
  </si>
  <si>
    <t>Ovintiv Cda ULC</t>
  </si>
  <si>
    <t>21WN713415A</t>
  </si>
  <si>
    <t>Lithium Bank</t>
  </si>
  <si>
    <t>200/d-072-L/094-J-09/02</t>
  </si>
  <si>
    <t>21WN713415B</t>
  </si>
  <si>
    <t>21WN713415C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</si>
</sst>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font>
      <sz val="11"/>
      <color theme="1"/>
      <name val="Calibri"/>
      <family val="2"/>
      <scheme val="minor"/>
    </font>
    <font>
      <sz val="10"/>
      <name val="Arial"/>
      <family val="2"/>
    </font>
    <font>
      <sz val="11"/>
      <name val="Calibri"/>
      <family val="2"/>
      <scheme val="minor"/>
    </font>
    <font>
      <sz val="11"/>
      <color rgb="FF000000"/>
      <name val="Calibri"/>
      <family val="2"/>
      <scheme val="minor"/>
    </font>
    <font>
      <sz val="9"/>
      <name val="Segoe UI"/>
      <family val="2"/>
    </font>
    <font>
      <sz val="8"/>
      <name val="Calibri"/>
      <family val="2"/>
      <scheme val="minor"/>
    </font>
    <font>
      <b/>
      <sz val="11"/>
      <color theme="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3" fillId="0" borderId="0"/>
  </cellStyleXfs>
  <cellXfs count="43">
    <xf numFmtId="0" fontId="0" fillId="0" borderId="0" xfId="0"/>
    <xf numFmtId="164" fontId="0" fillId="0" borderId="0" xfId="0" applyNumberFormat="1"/>
    <xf numFmtId="0" fontId="1" fillId="0" borderId="0" xfId="0" applyFont="1" applyAlignment="1">
      <alignment horizontal="center"/>
    </xf>
    <xf numFmtId="0" fontId="4" fillId="0" borderId="0" xfId="2" applyFont="1" applyAlignment="1">
      <alignment horizontal="center"/>
    </xf>
    <xf numFmtId="1" fontId="1" fillId="0" borderId="0" xfId="0" applyNumberFormat="1" applyFont="1" applyAlignment="1">
      <alignment horizontal="center"/>
    </xf>
    <xf numFmtId="14" fontId="1" fillId="0" borderId="0" xfId="1" applyNumberFormat="1" applyAlignment="1">
      <alignment horizontal="center"/>
    </xf>
    <xf numFmtId="0" fontId="1" fillId="0" borderId="0" xfId="1" applyAlignment="1">
      <alignment horizontal="center"/>
    </xf>
    <xf numFmtId="0" fontId="2" fillId="0" borderId="0" xfId="0" applyFont="1" applyAlignment="1">
      <alignment horizontal="center"/>
    </xf>
    <xf numFmtId="14" fontId="2" fillId="0" borderId="0" xfId="0" applyNumberFormat="1" applyFont="1" applyAlignment="1">
      <alignment horizontal="center"/>
    </xf>
    <xf numFmtId="0" fontId="1" fillId="0" borderId="0" xfId="0" applyFont="1"/>
    <xf numFmtId="1" fontId="1" fillId="0" borderId="0" xfId="0" applyNumberFormat="1" applyFont="1" applyAlignment="1">
      <alignment horizontal="left"/>
    </xf>
    <xf numFmtId="0" fontId="4" fillId="0" borderId="0" xfId="2" applyFont="1" applyAlignment="1">
      <alignment horizontal="left"/>
    </xf>
    <xf numFmtId="0" fontId="2" fillId="0" borderId="0" xfId="0" applyFont="1"/>
    <xf numFmtId="0" fontId="1" fillId="0" borderId="0" xfId="1" applyAlignment="1">
      <alignment horizontal="center" vertical="center"/>
    </xf>
    <xf numFmtId="14" fontId="2" fillId="0" borderId="0" xfId="0" applyNumberFormat="1" applyFont="1"/>
    <xf numFmtId="2" fontId="2" fillId="0" borderId="0" xfId="0" applyNumberFormat="1" applyFont="1"/>
    <xf numFmtId="0" fontId="1" fillId="0" borderId="0" xfId="1">
      <alignment vertical="center"/>
    </xf>
    <xf numFmtId="0" fontId="1" fillId="0" borderId="0" xfId="1" applyAlignment="1">
      <alignment horizontal="left" vertical="center"/>
    </xf>
    <xf numFmtId="14" fontId="1" fillId="0" borderId="0" xfId="1" applyNumberFormat="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9"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8" xfId="0" applyBorder="1" applyAlignment="1">
      <alignment horizontal="left" wrapText="1"/>
    </xf>
    <xf numFmtId="0" fontId="0" fillId="0" borderId="1"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xf>
    <xf numFmtId="0" fontId="0" fillId="0" borderId="1" xfId="0" applyBorder="1" applyAlignment="1">
      <alignment horizontal="left"/>
    </xf>
    <xf numFmtId="0" fontId="0" fillId="0" borderId="4" xfId="0" applyBorder="1" applyAlignment="1">
      <alignment horizontal="left"/>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9" xfId="0" applyBorder="1" applyAlignment="1">
      <alignment horizontal="center"/>
    </xf>
    <xf numFmtId="0" fontId="0" fillId="0" borderId="13" xfId="0" applyBorder="1" applyAlignment="1">
      <alignment horizontal="center"/>
    </xf>
    <xf numFmtId="0" fontId="0" fillId="0" borderId="20" xfId="0" applyBorder="1" applyAlignment="1">
      <alignment horizontal="center"/>
    </xf>
    <xf numFmtId="0" fontId="6" fillId="0" borderId="17" xfId="0" applyFont="1" applyBorder="1" applyAlignment="1">
      <alignment horizontal="center"/>
    </xf>
    <xf numFmtId="0" fontId="6" fillId="0" borderId="0" xfId="0" applyFont="1" applyAlignment="1">
      <alignment horizontal="center"/>
    </xf>
    <xf numFmtId="0" fontId="6" fillId="0" borderId="18" xfId="0" applyFont="1" applyBorder="1" applyAlignment="1">
      <alignment horizontal="center"/>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cellXfs>
  <cellStyles count="3">
    <cellStyle name="Normal" xfId="0" builtinId="0"/>
    <cellStyle name="Normal 2" xfId="1" xr:uid="{872C0AB3-B3CE-401F-B8ED-408AA3409080}"/>
    <cellStyle name="Normal 3" xfId="2" xr:uid="{E9391DE3-AED2-420E-A1B1-136E5B1F01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94E38-2A18-4E8C-A5F1-206833C77841}">
  <dimension ref="A1:V12"/>
  <sheetViews>
    <sheetView tabSelected="1" workbookViewId="0">
      <selection activeCell="H15" sqref="H15"/>
    </sheetView>
  </sheetViews>
  <sheetFormatPr defaultRowHeight="14.45"/>
  <cols>
    <col min="1" max="1" width="15.85546875" customWidth="1"/>
    <col min="2" max="2" width="9.140625" customWidth="1"/>
  </cols>
  <sheetData>
    <row r="1" spans="1:22" ht="15" thickBot="1"/>
    <row r="2" spans="1:22">
      <c r="A2" s="19"/>
      <c r="B2" s="20"/>
      <c r="C2" s="20"/>
      <c r="D2" s="20"/>
      <c r="E2" s="20"/>
      <c r="F2" s="20"/>
      <c r="G2" s="20"/>
      <c r="H2" s="20"/>
      <c r="I2" s="20"/>
      <c r="J2" s="20"/>
      <c r="K2" s="20"/>
      <c r="L2" s="20"/>
      <c r="M2" s="20"/>
      <c r="N2" s="20"/>
      <c r="O2" s="20"/>
      <c r="P2" s="20"/>
      <c r="Q2" s="20"/>
      <c r="R2" s="20"/>
      <c r="S2" s="20"/>
      <c r="T2" s="20"/>
      <c r="U2" s="20"/>
      <c r="V2" s="21"/>
    </row>
    <row r="3" spans="1:22">
      <c r="A3" s="37" t="s">
        <v>0</v>
      </c>
      <c r="B3" s="38"/>
      <c r="C3" s="38"/>
      <c r="D3" s="38"/>
      <c r="E3" s="38"/>
      <c r="F3" s="38"/>
      <c r="G3" s="38"/>
      <c r="H3" s="38"/>
      <c r="I3" s="38"/>
      <c r="J3" s="38"/>
      <c r="K3" s="38"/>
      <c r="L3" s="38"/>
      <c r="M3" s="38"/>
      <c r="N3" s="38"/>
      <c r="O3" s="38"/>
      <c r="P3" s="38"/>
      <c r="Q3" s="38"/>
      <c r="R3" s="38"/>
      <c r="S3" s="38"/>
      <c r="T3" s="38"/>
      <c r="U3" s="38"/>
      <c r="V3" s="39"/>
    </row>
    <row r="4" spans="1:22" ht="15" thickBot="1">
      <c r="A4" s="34" t="s">
        <v>1</v>
      </c>
      <c r="B4" s="35"/>
      <c r="C4" s="35"/>
      <c r="D4" s="35"/>
      <c r="E4" s="35"/>
      <c r="F4" s="35"/>
      <c r="G4" s="35"/>
      <c r="H4" s="35"/>
      <c r="I4" s="35"/>
      <c r="J4" s="35"/>
      <c r="K4" s="35"/>
      <c r="L4" s="35"/>
      <c r="M4" s="35"/>
      <c r="N4" s="35"/>
      <c r="O4" s="35"/>
      <c r="P4" s="35"/>
      <c r="Q4" s="35"/>
      <c r="R4" s="35"/>
      <c r="S4" s="35"/>
      <c r="T4" s="35"/>
      <c r="U4" s="35"/>
      <c r="V4" s="36"/>
    </row>
    <row r="5" spans="1:22">
      <c r="A5" s="40" t="s">
        <v>2</v>
      </c>
      <c r="B5" s="31" t="s">
        <v>3</v>
      </c>
      <c r="C5" s="32"/>
      <c r="D5" s="32"/>
      <c r="E5" s="32"/>
      <c r="F5" s="32"/>
      <c r="G5" s="32"/>
      <c r="H5" s="32"/>
      <c r="I5" s="32"/>
      <c r="J5" s="32"/>
      <c r="K5" s="32"/>
      <c r="L5" s="32"/>
      <c r="M5" s="32"/>
      <c r="N5" s="32"/>
      <c r="O5" s="32"/>
      <c r="P5" s="32"/>
      <c r="Q5" s="32"/>
      <c r="R5" s="32"/>
      <c r="S5" s="32"/>
      <c r="T5" s="32"/>
      <c r="U5" s="32"/>
      <c r="V5" s="33"/>
    </row>
    <row r="6" spans="1:22">
      <c r="A6" s="41"/>
      <c r="B6" s="28" t="s">
        <v>4</v>
      </c>
      <c r="C6" s="29"/>
      <c r="D6" s="29"/>
      <c r="E6" s="29"/>
      <c r="F6" s="29"/>
      <c r="G6" s="29"/>
      <c r="H6" s="29"/>
      <c r="I6" s="29"/>
      <c r="J6" s="29"/>
      <c r="K6" s="29"/>
      <c r="L6" s="29"/>
      <c r="M6" s="29"/>
      <c r="N6" s="29"/>
      <c r="O6" s="29"/>
      <c r="P6" s="29"/>
      <c r="Q6" s="29"/>
      <c r="R6" s="29"/>
      <c r="S6" s="29"/>
      <c r="T6" s="29"/>
      <c r="U6" s="29"/>
      <c r="V6" s="30"/>
    </row>
    <row r="7" spans="1:22">
      <c r="A7" s="41"/>
      <c r="B7" s="28" t="s">
        <v>5</v>
      </c>
      <c r="C7" s="29"/>
      <c r="D7" s="29"/>
      <c r="E7" s="29"/>
      <c r="F7" s="29"/>
      <c r="G7" s="29"/>
      <c r="H7" s="29"/>
      <c r="I7" s="29"/>
      <c r="J7" s="29"/>
      <c r="K7" s="29"/>
      <c r="L7" s="29"/>
      <c r="M7" s="29"/>
      <c r="N7" s="29"/>
      <c r="O7" s="29"/>
      <c r="P7" s="29"/>
      <c r="Q7" s="29"/>
      <c r="R7" s="29"/>
      <c r="S7" s="29"/>
      <c r="T7" s="29"/>
      <c r="U7" s="29"/>
      <c r="V7" s="30"/>
    </row>
    <row r="8" spans="1:22">
      <c r="A8" s="41"/>
      <c r="B8" s="28" t="s">
        <v>6</v>
      </c>
      <c r="C8" s="29"/>
      <c r="D8" s="29"/>
      <c r="E8" s="29"/>
      <c r="F8" s="29"/>
      <c r="G8" s="29"/>
      <c r="H8" s="29"/>
      <c r="I8" s="29"/>
      <c r="J8" s="29"/>
      <c r="K8" s="29"/>
      <c r="L8" s="29"/>
      <c r="M8" s="29"/>
      <c r="N8" s="29"/>
      <c r="O8" s="29"/>
      <c r="P8" s="29"/>
      <c r="Q8" s="29"/>
      <c r="R8" s="29"/>
      <c r="S8" s="29"/>
      <c r="T8" s="29"/>
      <c r="U8" s="29"/>
      <c r="V8" s="30"/>
    </row>
    <row r="9" spans="1:22">
      <c r="A9" s="41"/>
      <c r="B9" s="28" t="s">
        <v>7</v>
      </c>
      <c r="C9" s="29"/>
      <c r="D9" s="29"/>
      <c r="E9" s="29"/>
      <c r="F9" s="29"/>
      <c r="G9" s="29"/>
      <c r="H9" s="29"/>
      <c r="I9" s="29"/>
      <c r="J9" s="29"/>
      <c r="K9" s="29"/>
      <c r="L9" s="29"/>
      <c r="M9" s="29"/>
      <c r="N9" s="29"/>
      <c r="O9" s="29"/>
      <c r="P9" s="29"/>
      <c r="Q9" s="29"/>
      <c r="R9" s="29"/>
      <c r="S9" s="29"/>
      <c r="T9" s="29"/>
      <c r="U9" s="29"/>
      <c r="V9" s="30"/>
    </row>
    <row r="10" spans="1:22">
      <c r="A10" s="41"/>
      <c r="B10" s="28" t="s">
        <v>8</v>
      </c>
      <c r="C10" s="29"/>
      <c r="D10" s="29"/>
      <c r="E10" s="29"/>
      <c r="F10" s="29"/>
      <c r="G10" s="29"/>
      <c r="H10" s="29"/>
      <c r="I10" s="29"/>
      <c r="J10" s="29"/>
      <c r="K10" s="29"/>
      <c r="L10" s="29"/>
      <c r="M10" s="29"/>
      <c r="N10" s="29"/>
      <c r="O10" s="29"/>
      <c r="P10" s="29"/>
      <c r="Q10" s="29"/>
      <c r="R10" s="29"/>
      <c r="S10" s="29"/>
      <c r="T10" s="29"/>
      <c r="U10" s="29"/>
      <c r="V10" s="30"/>
    </row>
    <row r="11" spans="1:22" ht="29.25" customHeight="1">
      <c r="A11" s="41"/>
      <c r="B11" s="25" t="s">
        <v>9</v>
      </c>
      <c r="C11" s="26"/>
      <c r="D11" s="26"/>
      <c r="E11" s="26"/>
      <c r="F11" s="26"/>
      <c r="G11" s="26"/>
      <c r="H11" s="26"/>
      <c r="I11" s="26"/>
      <c r="J11" s="26"/>
      <c r="K11" s="26"/>
      <c r="L11" s="26"/>
      <c r="M11" s="26"/>
      <c r="N11" s="26"/>
      <c r="O11" s="26"/>
      <c r="P11" s="26"/>
      <c r="Q11" s="26"/>
      <c r="R11" s="26"/>
      <c r="S11" s="26"/>
      <c r="T11" s="26"/>
      <c r="U11" s="26"/>
      <c r="V11" s="27"/>
    </row>
    <row r="12" spans="1:22" ht="30" customHeight="1" thickBot="1">
      <c r="A12" s="42"/>
      <c r="B12" s="22" t="s">
        <v>10</v>
      </c>
      <c r="C12" s="23"/>
      <c r="D12" s="23"/>
      <c r="E12" s="23"/>
      <c r="F12" s="23"/>
      <c r="G12" s="23"/>
      <c r="H12" s="23"/>
      <c r="I12" s="23"/>
      <c r="J12" s="23"/>
      <c r="K12" s="23"/>
      <c r="L12" s="23"/>
      <c r="M12" s="23"/>
      <c r="N12" s="23"/>
      <c r="O12" s="23"/>
      <c r="P12" s="23"/>
      <c r="Q12" s="23"/>
      <c r="R12" s="23"/>
      <c r="S12" s="23"/>
      <c r="T12" s="23"/>
      <c r="U12" s="23"/>
      <c r="V12" s="24"/>
    </row>
  </sheetData>
  <mergeCells count="12">
    <mergeCell ref="A2:V2"/>
    <mergeCell ref="B12:V12"/>
    <mergeCell ref="B11:V11"/>
    <mergeCell ref="B6:V6"/>
    <mergeCell ref="B5:V5"/>
    <mergeCell ref="A4:V4"/>
    <mergeCell ref="A3:V3"/>
    <mergeCell ref="A5:A12"/>
    <mergeCell ref="B7:V7"/>
    <mergeCell ref="B8:V8"/>
    <mergeCell ref="B9:V9"/>
    <mergeCell ref="B10:V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9455-752A-454D-92F5-760C185E3D08}">
  <sheetPr filterMode="1"/>
  <dimension ref="A1:BI95"/>
  <sheetViews>
    <sheetView topLeftCell="A22" workbookViewId="0">
      <selection activeCell="A37" sqref="A1:XFD37"/>
    </sheetView>
  </sheetViews>
  <sheetFormatPr defaultColWidth="9.140625" defaultRowHeight="14.45"/>
  <cols>
    <col min="1" max="1" width="23.5703125" style="7" bestFit="1" customWidth="1"/>
    <col min="2" max="2" width="25.28515625" style="7" bestFit="1" customWidth="1"/>
    <col min="3" max="3" width="10.5703125" style="7" bestFit="1" customWidth="1"/>
    <col min="4" max="4" width="12.140625" style="7" bestFit="1" customWidth="1"/>
    <col min="5" max="5" width="18.7109375" style="7" bestFit="1" customWidth="1"/>
    <col min="6" max="6" width="22.42578125" style="7" bestFit="1" customWidth="1"/>
    <col min="7" max="7" width="18.140625" style="7" bestFit="1" customWidth="1"/>
    <col min="8" max="8" width="22.85546875" style="7" bestFit="1" customWidth="1"/>
    <col min="9" max="9" width="10.42578125" style="7" bestFit="1" customWidth="1"/>
    <col min="10" max="10" width="15.85546875" style="7" bestFit="1" customWidth="1"/>
    <col min="11" max="11" width="9" style="7" bestFit="1" customWidth="1"/>
    <col min="12" max="12" width="15.140625" style="7" bestFit="1" customWidth="1"/>
    <col min="13" max="13" width="5.7109375" style="7" bestFit="1" customWidth="1"/>
    <col min="14" max="14" width="12" style="7" bestFit="1" customWidth="1"/>
    <col min="15" max="15" width="19.85546875" style="7" bestFit="1" customWidth="1"/>
    <col min="16" max="16" width="23.140625" style="7" bestFit="1" customWidth="1"/>
    <col min="17" max="17" width="19.5703125" style="7" bestFit="1" customWidth="1"/>
    <col min="18" max="18" width="22" style="7" bestFit="1" customWidth="1"/>
    <col min="19" max="19" width="16.28515625" style="7" bestFit="1" customWidth="1"/>
    <col min="20" max="20" width="11.140625" style="7" bestFit="1" customWidth="1"/>
    <col min="21" max="22" width="10.85546875" style="7" bestFit="1" customWidth="1"/>
    <col min="23" max="23" width="9" style="7" bestFit="1" customWidth="1"/>
    <col min="24" max="24" width="23" style="7" bestFit="1" customWidth="1"/>
    <col min="25" max="25" width="12.42578125" style="7" bestFit="1" customWidth="1"/>
    <col min="26" max="26" width="13.85546875" style="7" bestFit="1" customWidth="1"/>
    <col min="27" max="27" width="9.5703125" style="7" bestFit="1" customWidth="1"/>
    <col min="28" max="28" width="9.140625" style="7" bestFit="1" customWidth="1"/>
    <col min="29" max="29" width="17.42578125" style="7" bestFit="1" customWidth="1"/>
    <col min="30" max="31" width="12" style="7" bestFit="1" customWidth="1"/>
    <col min="32" max="32" width="19.7109375" style="7" bestFit="1" customWidth="1"/>
    <col min="33" max="33" width="26.140625" style="7" bestFit="1" customWidth="1"/>
    <col min="34" max="34" width="61.85546875" style="7" bestFit="1" customWidth="1"/>
    <col min="35" max="35" width="12.42578125" style="7" bestFit="1" customWidth="1"/>
    <col min="36" max="36" width="34.28515625" style="7" bestFit="1" customWidth="1"/>
    <col min="37" max="37" width="22.140625" style="7" bestFit="1" customWidth="1"/>
    <col min="38" max="38" width="21.5703125" style="7" bestFit="1" customWidth="1"/>
    <col min="39" max="39" width="19.28515625" style="7" bestFit="1" customWidth="1"/>
    <col min="40" max="40" width="19" style="7" bestFit="1" customWidth="1"/>
    <col min="41" max="41" width="21.42578125" style="7" bestFit="1" customWidth="1"/>
    <col min="42" max="42" width="18" style="7" bestFit="1" customWidth="1"/>
    <col min="43" max="43" width="21.28515625" style="7" bestFit="1" customWidth="1"/>
    <col min="44" max="44" width="22.140625" style="7" bestFit="1" customWidth="1"/>
    <col min="45" max="45" width="18.42578125" style="7" bestFit="1" customWidth="1"/>
    <col min="46" max="46" width="19.140625" style="7" bestFit="1" customWidth="1"/>
    <col min="47" max="47" width="16.85546875" style="7" bestFit="1" customWidth="1"/>
    <col min="48" max="48" width="19.5703125" style="7" bestFit="1" customWidth="1"/>
    <col min="49" max="49" width="24.85546875" style="7" bestFit="1" customWidth="1"/>
    <col min="50" max="50" width="18.28515625" style="7" bestFit="1" customWidth="1"/>
    <col min="51" max="51" width="21.28515625" style="7" bestFit="1" customWidth="1"/>
    <col min="52" max="52" width="18.5703125" style="7" bestFit="1" customWidth="1"/>
    <col min="53" max="53" width="17.7109375" style="7" bestFit="1" customWidth="1"/>
    <col min="54" max="54" width="21.7109375" style="7" bestFit="1" customWidth="1"/>
    <col min="55" max="55" width="15.42578125" style="7" bestFit="1" customWidth="1"/>
    <col min="56" max="56" width="20.5703125" style="7" bestFit="1" customWidth="1"/>
    <col min="57" max="57" width="20.7109375" style="7" bestFit="1" customWidth="1"/>
    <col min="58" max="58" width="21.85546875" style="7" bestFit="1" customWidth="1"/>
    <col min="59" max="59" width="16.28515625" style="7" bestFit="1" customWidth="1"/>
    <col min="60" max="60" width="26.140625" style="7" bestFit="1" customWidth="1"/>
    <col min="61" max="16384" width="9.140625" style="7"/>
  </cols>
  <sheetData>
    <row r="1" spans="1:61">
      <c r="A1" s="7" t="s">
        <v>11</v>
      </c>
      <c r="B1" s="7" t="s">
        <v>12</v>
      </c>
      <c r="C1" s="7" t="s">
        <v>13</v>
      </c>
      <c r="D1" s="7" t="s">
        <v>14</v>
      </c>
      <c r="E1" s="7" t="s">
        <v>15</v>
      </c>
      <c r="F1" s="2" t="s">
        <v>16</v>
      </c>
      <c r="G1" s="7" t="s">
        <v>17</v>
      </c>
      <c r="H1" s="7" t="s">
        <v>18</v>
      </c>
      <c r="I1" s="8" t="s">
        <v>19</v>
      </c>
      <c r="J1" s="7" t="s">
        <v>20</v>
      </c>
      <c r="K1" s="7" t="s">
        <v>21</v>
      </c>
      <c r="L1" s="7" t="s">
        <v>22</v>
      </c>
      <c r="M1" s="7" t="s">
        <v>23</v>
      </c>
      <c r="N1" s="7" t="s">
        <v>24</v>
      </c>
      <c r="O1" s="7" t="s">
        <v>25</v>
      </c>
      <c r="P1" s="7" t="s">
        <v>26</v>
      </c>
      <c r="Q1" s="7" t="s">
        <v>27</v>
      </c>
      <c r="R1" s="7" t="s">
        <v>28</v>
      </c>
      <c r="S1" s="7" t="s">
        <v>29</v>
      </c>
      <c r="T1" s="7" t="s">
        <v>30</v>
      </c>
      <c r="U1" s="7" t="s">
        <v>31</v>
      </c>
      <c r="V1" s="7" t="s">
        <v>32</v>
      </c>
      <c r="W1" s="7" t="s">
        <v>33</v>
      </c>
      <c r="X1" s="7" t="s">
        <v>34</v>
      </c>
      <c r="Y1" s="7" t="s">
        <v>35</v>
      </c>
      <c r="Z1" s="7" t="s">
        <v>36</v>
      </c>
      <c r="AA1" s="7" t="s">
        <v>37</v>
      </c>
      <c r="AB1" s="7" t="s">
        <v>38</v>
      </c>
      <c r="AC1" s="7" t="s">
        <v>39</v>
      </c>
      <c r="AD1" s="7" t="s">
        <v>40</v>
      </c>
      <c r="AE1" s="7" t="s">
        <v>41</v>
      </c>
      <c r="AF1" s="7" t="s">
        <v>42</v>
      </c>
      <c r="AG1" s="2" t="s">
        <v>43</v>
      </c>
      <c r="AH1" s="7" t="s">
        <v>44</v>
      </c>
      <c r="AI1" s="7" t="s">
        <v>45</v>
      </c>
      <c r="AJ1" s="7" t="s">
        <v>46</v>
      </c>
      <c r="AK1" s="7" t="s">
        <v>47</v>
      </c>
      <c r="AL1" s="7" t="s">
        <v>48</v>
      </c>
      <c r="AM1" s="7" t="s">
        <v>49</v>
      </c>
      <c r="AN1" s="7" t="s">
        <v>50</v>
      </c>
      <c r="AO1" s="7" t="s">
        <v>51</v>
      </c>
      <c r="AP1" s="7" t="s">
        <v>52</v>
      </c>
      <c r="AQ1" s="7" t="s">
        <v>53</v>
      </c>
      <c r="AR1" s="7" t="s">
        <v>54</v>
      </c>
      <c r="AS1" s="7" t="s">
        <v>55</v>
      </c>
      <c r="AT1" s="7" t="s">
        <v>56</v>
      </c>
      <c r="AU1" s="7" t="s">
        <v>57</v>
      </c>
      <c r="AV1" s="7" t="s">
        <v>58</v>
      </c>
      <c r="AW1" s="7" t="s">
        <v>59</v>
      </c>
      <c r="AX1" s="7" t="s">
        <v>60</v>
      </c>
      <c r="AY1" s="7" t="s">
        <v>61</v>
      </c>
      <c r="AZ1" s="7" t="s">
        <v>62</v>
      </c>
      <c r="BA1" s="7" t="s">
        <v>63</v>
      </c>
      <c r="BB1" s="7" t="s">
        <v>64</v>
      </c>
      <c r="BC1" s="7" t="s">
        <v>65</v>
      </c>
      <c r="BD1" s="7" t="s">
        <v>66</v>
      </c>
      <c r="BE1" s="7" t="s">
        <v>67</v>
      </c>
      <c r="BF1" s="7" t="s">
        <v>68</v>
      </c>
      <c r="BG1" s="7" t="s">
        <v>69</v>
      </c>
      <c r="BH1" s="7" t="s">
        <v>70</v>
      </c>
      <c r="BI1" s="7" t="s">
        <v>71</v>
      </c>
    </row>
    <row r="2" spans="1:61">
      <c r="A2" s="7" t="s">
        <v>72</v>
      </c>
      <c r="B2" s="7">
        <v>802.8</v>
      </c>
      <c r="C2" s="7">
        <v>56.56823</v>
      </c>
      <c r="D2" s="7">
        <v>-120.20385</v>
      </c>
      <c r="E2" s="7" t="s">
        <v>73</v>
      </c>
      <c r="F2" s="7" t="s">
        <v>74</v>
      </c>
      <c r="H2" s="7" t="s">
        <v>75</v>
      </c>
      <c r="I2" s="8">
        <v>44713</v>
      </c>
      <c r="J2" s="7" t="s">
        <v>76</v>
      </c>
      <c r="K2" s="7" t="s">
        <v>77</v>
      </c>
      <c r="L2" s="7" t="s">
        <v>78</v>
      </c>
      <c r="M2" s="7">
        <v>7.64</v>
      </c>
      <c r="N2" s="7">
        <v>147058.79999999999</v>
      </c>
      <c r="O2" s="7">
        <v>2948</v>
      </c>
      <c r="P2" s="7">
        <v>651</v>
      </c>
      <c r="Q2" s="7">
        <v>54430</v>
      </c>
      <c r="R2" s="7">
        <v>1047</v>
      </c>
      <c r="S2" s="7">
        <v>0</v>
      </c>
      <c r="T2" s="7">
        <v>2150</v>
      </c>
      <c r="U2" s="7">
        <v>92500</v>
      </c>
      <c r="X2" s="7">
        <v>5.8999999999999997E-2</v>
      </c>
      <c r="Y2" s="7">
        <v>0</v>
      </c>
      <c r="Z2" s="7">
        <v>406.7</v>
      </c>
      <c r="AA2" s="7">
        <v>0</v>
      </c>
      <c r="AB2" s="7">
        <v>0</v>
      </c>
      <c r="AC2" s="7">
        <v>0</v>
      </c>
      <c r="AD2" s="7">
        <v>0</v>
      </c>
      <c r="AE2" s="7">
        <v>0</v>
      </c>
      <c r="AF2" s="7">
        <v>0</v>
      </c>
      <c r="AG2" s="7">
        <v>333.33</v>
      </c>
      <c r="AH2" s="7">
        <v>10042</v>
      </c>
      <c r="AI2" s="7">
        <v>0</v>
      </c>
      <c r="AJ2" s="7">
        <v>153925</v>
      </c>
      <c r="AK2" s="7" t="s">
        <v>79</v>
      </c>
      <c r="AL2" s="7" t="s">
        <v>80</v>
      </c>
      <c r="AM2" s="7" t="s">
        <v>81</v>
      </c>
      <c r="AN2" s="7">
        <v>0.27</v>
      </c>
      <c r="AO2" s="7" t="s">
        <v>82</v>
      </c>
      <c r="AP2" s="7">
        <v>54.6</v>
      </c>
      <c r="AQ2" s="7" t="s">
        <v>82</v>
      </c>
      <c r="AR2" s="7" t="s">
        <v>82</v>
      </c>
      <c r="AS2" s="7" t="s">
        <v>83</v>
      </c>
      <c r="AT2" s="7" t="s">
        <v>83</v>
      </c>
      <c r="AU2" s="7" t="s">
        <v>79</v>
      </c>
      <c r="AV2" s="7">
        <v>41.6</v>
      </c>
      <c r="AW2" s="7" t="s">
        <v>83</v>
      </c>
      <c r="AX2" s="7" t="s">
        <v>84</v>
      </c>
      <c r="AY2" s="7" t="s">
        <v>79</v>
      </c>
      <c r="AZ2" s="7">
        <v>9</v>
      </c>
      <c r="BA2" s="7" t="s">
        <v>84</v>
      </c>
      <c r="BB2" s="7">
        <v>98.5</v>
      </c>
      <c r="BC2" s="7" t="s">
        <v>84</v>
      </c>
      <c r="BD2" s="7" t="s">
        <v>85</v>
      </c>
      <c r="BE2" s="7" t="s">
        <v>82</v>
      </c>
      <c r="BF2" s="7" t="s">
        <v>86</v>
      </c>
      <c r="BG2" s="7" t="s">
        <v>87</v>
      </c>
      <c r="BH2" s="7">
        <v>106</v>
      </c>
      <c r="BI2" s="7" t="s">
        <v>88</v>
      </c>
    </row>
    <row r="3" spans="1:61">
      <c r="A3" s="7" t="s">
        <v>72</v>
      </c>
      <c r="B3" s="7">
        <v>802.8</v>
      </c>
      <c r="C3" s="7">
        <v>56.56823</v>
      </c>
      <c r="D3" s="7">
        <v>-120.20385</v>
      </c>
      <c r="E3" s="7" t="s">
        <v>73</v>
      </c>
      <c r="F3" s="7" t="s">
        <v>74</v>
      </c>
      <c r="G3" s="7" t="s">
        <v>89</v>
      </c>
      <c r="H3" s="7" t="s">
        <v>75</v>
      </c>
      <c r="I3" s="8">
        <v>44713</v>
      </c>
      <c r="J3" s="7" t="s">
        <v>90</v>
      </c>
      <c r="K3" s="7" t="s">
        <v>77</v>
      </c>
      <c r="L3" s="7" t="s">
        <v>78</v>
      </c>
      <c r="M3" s="7">
        <v>7.65</v>
      </c>
      <c r="N3" s="7">
        <v>147058.79999999999</v>
      </c>
      <c r="O3" s="7">
        <v>2917</v>
      </c>
      <c r="P3" s="7">
        <v>646</v>
      </c>
      <c r="Q3" s="7">
        <v>54640</v>
      </c>
      <c r="R3" s="7">
        <v>1041</v>
      </c>
      <c r="S3" s="7">
        <v>0</v>
      </c>
      <c r="T3" s="7">
        <v>215</v>
      </c>
      <c r="U3" s="7">
        <v>93500</v>
      </c>
      <c r="X3" s="7">
        <v>5.5E-2</v>
      </c>
      <c r="Y3" s="7">
        <v>0</v>
      </c>
      <c r="Z3" s="7">
        <v>400.6</v>
      </c>
      <c r="AA3" s="7">
        <v>0</v>
      </c>
      <c r="AB3" s="7">
        <v>0</v>
      </c>
      <c r="AC3" s="7">
        <v>0</v>
      </c>
      <c r="AD3" s="7">
        <v>0</v>
      </c>
      <c r="AE3" s="7">
        <v>0</v>
      </c>
      <c r="AF3" s="7">
        <v>0</v>
      </c>
      <c r="AG3" s="7">
        <v>328.33</v>
      </c>
      <c r="AH3" s="7">
        <v>9944</v>
      </c>
      <c r="AI3" s="7">
        <v>0</v>
      </c>
      <c r="AJ3" s="7">
        <v>153155</v>
      </c>
      <c r="AK3" s="7" t="s">
        <v>79</v>
      </c>
      <c r="AL3" s="7" t="s">
        <v>80</v>
      </c>
      <c r="AM3" s="7" t="s">
        <v>81</v>
      </c>
      <c r="AN3" s="7">
        <v>0.26</v>
      </c>
      <c r="AO3" s="7" t="s">
        <v>82</v>
      </c>
      <c r="AP3" s="7">
        <v>53.6</v>
      </c>
      <c r="AQ3" s="7" t="s">
        <v>82</v>
      </c>
      <c r="AR3" s="7" t="s">
        <v>82</v>
      </c>
      <c r="AS3" s="7" t="s">
        <v>83</v>
      </c>
      <c r="AT3" s="7" t="s">
        <v>83</v>
      </c>
      <c r="AU3" s="7" t="s">
        <v>79</v>
      </c>
      <c r="AV3" s="7">
        <v>41.8</v>
      </c>
      <c r="AW3" s="7" t="s">
        <v>83</v>
      </c>
      <c r="AX3" s="7" t="s">
        <v>84</v>
      </c>
      <c r="AY3" s="7" t="s">
        <v>79</v>
      </c>
      <c r="AZ3" s="7">
        <v>8.8000000000000007</v>
      </c>
      <c r="BA3" s="7" t="s">
        <v>84</v>
      </c>
      <c r="BB3" s="7">
        <v>97.1</v>
      </c>
      <c r="BC3" s="7" t="s">
        <v>84</v>
      </c>
      <c r="BD3" s="7" t="s">
        <v>85</v>
      </c>
      <c r="BE3" s="7" t="s">
        <v>82</v>
      </c>
      <c r="BF3" s="7" t="s">
        <v>86</v>
      </c>
      <c r="BG3" s="7" t="s">
        <v>87</v>
      </c>
      <c r="BH3" s="7">
        <v>104</v>
      </c>
      <c r="BI3" s="7" t="s">
        <v>88</v>
      </c>
    </row>
    <row r="4" spans="1:61">
      <c r="A4" s="7" t="s">
        <v>91</v>
      </c>
      <c r="B4" s="7">
        <v>861.9</v>
      </c>
      <c r="C4" s="7">
        <v>56.571660000000001</v>
      </c>
      <c r="D4" s="7">
        <v>-120.19999</v>
      </c>
      <c r="E4" s="7" t="s">
        <v>73</v>
      </c>
      <c r="F4" s="7" t="s">
        <v>74</v>
      </c>
      <c r="H4" s="7" t="s">
        <v>75</v>
      </c>
      <c r="I4" s="8">
        <v>44713</v>
      </c>
      <c r="J4" s="7" t="s">
        <v>92</v>
      </c>
      <c r="K4" s="7" t="s">
        <v>77</v>
      </c>
      <c r="L4" s="7" t="s">
        <v>78</v>
      </c>
      <c r="M4" s="7">
        <v>7.11</v>
      </c>
      <c r="N4" s="7">
        <v>153846.20000000001</v>
      </c>
      <c r="O4" s="7">
        <v>2977</v>
      </c>
      <c r="P4" s="7">
        <v>703</v>
      </c>
      <c r="Q4" s="7">
        <v>53570</v>
      </c>
      <c r="R4" s="7">
        <v>954</v>
      </c>
      <c r="S4" s="7">
        <v>0</v>
      </c>
      <c r="T4" s="7">
        <v>2120</v>
      </c>
      <c r="U4" s="7">
        <v>92300</v>
      </c>
      <c r="X4" s="7">
        <v>0.36099999999999999</v>
      </c>
      <c r="Y4" s="7">
        <v>0</v>
      </c>
      <c r="Z4" s="7">
        <v>303</v>
      </c>
      <c r="AA4" s="7">
        <v>0</v>
      </c>
      <c r="AB4" s="7">
        <v>0</v>
      </c>
      <c r="AC4" s="7">
        <v>0</v>
      </c>
      <c r="AD4" s="7">
        <v>0</v>
      </c>
      <c r="AE4" s="7">
        <v>0</v>
      </c>
      <c r="AF4" s="7">
        <v>0</v>
      </c>
      <c r="AG4" s="7">
        <v>248.33</v>
      </c>
      <c r="AH4" s="7">
        <v>10329</v>
      </c>
      <c r="AI4" s="7">
        <v>0</v>
      </c>
      <c r="AJ4" s="7">
        <v>152772</v>
      </c>
      <c r="AK4" s="7" t="s">
        <v>79</v>
      </c>
      <c r="AL4" s="7" t="s">
        <v>80</v>
      </c>
      <c r="AM4" s="7" t="s">
        <v>81</v>
      </c>
      <c r="AN4" s="7">
        <v>0.34</v>
      </c>
      <c r="AO4" s="7" t="s">
        <v>82</v>
      </c>
      <c r="AP4" s="7">
        <v>40.6</v>
      </c>
      <c r="AQ4" s="7" t="s">
        <v>82</v>
      </c>
      <c r="AR4" s="7" t="s">
        <v>82</v>
      </c>
      <c r="AS4" s="7" t="s">
        <v>83</v>
      </c>
      <c r="AT4" s="7" t="s">
        <v>83</v>
      </c>
      <c r="AU4" s="7" t="s">
        <v>79</v>
      </c>
      <c r="AV4" s="7">
        <v>40.700000000000003</v>
      </c>
      <c r="AW4" s="7" t="s">
        <v>83</v>
      </c>
      <c r="AX4" s="7" t="s">
        <v>84</v>
      </c>
      <c r="AY4" s="7" t="s">
        <v>79</v>
      </c>
      <c r="AZ4" s="7">
        <v>9.06</v>
      </c>
      <c r="BA4" s="7" t="s">
        <v>84</v>
      </c>
      <c r="BB4" s="7">
        <v>97.6</v>
      </c>
      <c r="BC4" s="7" t="s">
        <v>84</v>
      </c>
      <c r="BD4" s="7" t="s">
        <v>85</v>
      </c>
      <c r="BE4" s="7" t="s">
        <v>82</v>
      </c>
      <c r="BF4" s="7" t="s">
        <v>86</v>
      </c>
      <c r="BG4" s="7" t="s">
        <v>87</v>
      </c>
      <c r="BH4" s="7">
        <v>93.9</v>
      </c>
      <c r="BI4" s="7" t="s">
        <v>88</v>
      </c>
    </row>
    <row r="5" spans="1:61">
      <c r="A5" s="7" t="s">
        <v>91</v>
      </c>
      <c r="B5" s="7">
        <v>861.9</v>
      </c>
      <c r="C5" s="7">
        <v>56.571660000000001</v>
      </c>
      <c r="D5" s="7">
        <v>-120.19999</v>
      </c>
      <c r="E5" s="7" t="s">
        <v>73</v>
      </c>
      <c r="F5" s="7" t="s">
        <v>74</v>
      </c>
      <c r="G5" s="7" t="s">
        <v>89</v>
      </c>
      <c r="H5" s="7" t="s">
        <v>75</v>
      </c>
      <c r="I5" s="8">
        <v>44713</v>
      </c>
      <c r="J5" s="7" t="s">
        <v>93</v>
      </c>
      <c r="K5" s="7" t="s">
        <v>77</v>
      </c>
      <c r="L5" s="7" t="s">
        <v>78</v>
      </c>
      <c r="M5" s="7">
        <v>7.2</v>
      </c>
      <c r="N5" s="7">
        <v>151515.20000000001</v>
      </c>
      <c r="O5" s="7">
        <v>2829</v>
      </c>
      <c r="P5" s="7">
        <v>694</v>
      </c>
      <c r="Q5" s="7">
        <v>54540</v>
      </c>
      <c r="R5" s="7">
        <v>950</v>
      </c>
      <c r="S5" s="7">
        <v>0</v>
      </c>
      <c r="T5" s="7">
        <v>2160</v>
      </c>
      <c r="U5" s="7">
        <v>92000</v>
      </c>
      <c r="X5" s="7">
        <v>0.34300000000000003</v>
      </c>
      <c r="Y5" s="7">
        <v>0</v>
      </c>
      <c r="Z5" s="7">
        <v>296.89999999999998</v>
      </c>
      <c r="AA5" s="7">
        <v>0</v>
      </c>
      <c r="AB5" s="7">
        <v>0</v>
      </c>
      <c r="AC5" s="7">
        <v>0</v>
      </c>
      <c r="AD5" s="7">
        <v>0</v>
      </c>
      <c r="AE5" s="7">
        <v>0</v>
      </c>
      <c r="AF5" s="7">
        <v>0</v>
      </c>
      <c r="AG5" s="7">
        <v>243.33</v>
      </c>
      <c r="AH5" s="7">
        <v>9922</v>
      </c>
      <c r="AI5" s="7">
        <v>0</v>
      </c>
      <c r="AJ5" s="7">
        <v>153318</v>
      </c>
      <c r="AK5" s="7" t="s">
        <v>79</v>
      </c>
      <c r="AL5" s="7" t="s">
        <v>80</v>
      </c>
      <c r="AM5" s="7" t="s">
        <v>81</v>
      </c>
      <c r="AN5" s="7">
        <v>0.27</v>
      </c>
      <c r="AO5" s="7" t="s">
        <v>82</v>
      </c>
      <c r="AP5" s="7">
        <v>40.700000000000003</v>
      </c>
      <c r="AQ5" s="7" t="s">
        <v>82</v>
      </c>
      <c r="AR5" s="7" t="s">
        <v>82</v>
      </c>
      <c r="AS5" s="7" t="s">
        <v>83</v>
      </c>
      <c r="AT5" s="7" t="s">
        <v>83</v>
      </c>
      <c r="AU5" s="7" t="s">
        <v>79</v>
      </c>
      <c r="AV5" s="7">
        <v>40.5</v>
      </c>
      <c r="AW5" s="7" t="s">
        <v>83</v>
      </c>
      <c r="AX5" s="7" t="s">
        <v>84</v>
      </c>
      <c r="AY5" s="7" t="s">
        <v>79</v>
      </c>
      <c r="AZ5" s="7">
        <v>9.0299999999999994</v>
      </c>
      <c r="BA5" s="7" t="s">
        <v>84</v>
      </c>
      <c r="BB5" s="7">
        <v>98</v>
      </c>
      <c r="BC5" s="7" t="s">
        <v>84</v>
      </c>
      <c r="BD5" s="7" t="s">
        <v>85</v>
      </c>
      <c r="BE5" s="7" t="s">
        <v>82</v>
      </c>
      <c r="BF5" s="7" t="s">
        <v>86</v>
      </c>
      <c r="BG5" s="7" t="s">
        <v>87</v>
      </c>
      <c r="BH5" s="7">
        <v>89.5</v>
      </c>
      <c r="BI5" s="7" t="s">
        <v>88</v>
      </c>
    </row>
    <row r="6" spans="1:61">
      <c r="A6" s="7" t="s">
        <v>94</v>
      </c>
      <c r="B6" s="7">
        <v>751.4</v>
      </c>
      <c r="C6" s="7">
        <v>56.636099999999999</v>
      </c>
      <c r="D6" s="7">
        <v>-120.27565</v>
      </c>
      <c r="E6" s="7" t="s">
        <v>73</v>
      </c>
      <c r="F6" s="7" t="s">
        <v>74</v>
      </c>
      <c r="H6" s="7" t="s">
        <v>75</v>
      </c>
      <c r="I6" s="8">
        <v>44713</v>
      </c>
      <c r="J6" s="7" t="s">
        <v>95</v>
      </c>
      <c r="K6" s="7" t="s">
        <v>77</v>
      </c>
      <c r="L6" s="7" t="s">
        <v>78</v>
      </c>
      <c r="M6" s="7">
        <v>6.98</v>
      </c>
      <c r="N6" s="7">
        <v>138888.9</v>
      </c>
      <c r="O6" s="7">
        <v>2928</v>
      </c>
      <c r="P6" s="7">
        <v>660</v>
      </c>
      <c r="Q6" s="7">
        <v>51700</v>
      </c>
      <c r="R6" s="7">
        <v>1035</v>
      </c>
      <c r="S6" s="7">
        <v>0</v>
      </c>
      <c r="T6" s="7">
        <v>2070</v>
      </c>
      <c r="U6" s="7">
        <v>93500</v>
      </c>
      <c r="X6" s="7">
        <v>5.8999999999999997E-2</v>
      </c>
      <c r="Y6" s="7">
        <v>0</v>
      </c>
      <c r="Z6" s="7">
        <v>335.5</v>
      </c>
      <c r="AA6" s="7">
        <v>0</v>
      </c>
      <c r="AB6" s="7">
        <v>0</v>
      </c>
      <c r="AC6" s="7">
        <v>0</v>
      </c>
      <c r="AD6" s="7">
        <v>0</v>
      </c>
      <c r="AE6" s="7">
        <v>0</v>
      </c>
      <c r="AF6" s="7">
        <v>0</v>
      </c>
      <c r="AG6" s="7">
        <v>275</v>
      </c>
      <c r="AH6" s="7">
        <v>10029</v>
      </c>
      <c r="AI6" s="7">
        <v>0</v>
      </c>
      <c r="AJ6" s="7">
        <v>152058</v>
      </c>
      <c r="AK6" s="7" t="s">
        <v>79</v>
      </c>
      <c r="AL6" s="7" t="s">
        <v>80</v>
      </c>
      <c r="AM6" s="7" t="s">
        <v>81</v>
      </c>
      <c r="AN6" s="7">
        <v>0.24</v>
      </c>
      <c r="AO6" s="7" t="s">
        <v>82</v>
      </c>
      <c r="AP6" s="7">
        <v>44.6</v>
      </c>
      <c r="AQ6" s="7" t="s">
        <v>82</v>
      </c>
      <c r="AR6" s="7" t="s">
        <v>82</v>
      </c>
      <c r="AS6" s="7" t="s">
        <v>83</v>
      </c>
      <c r="AT6" s="7" t="s">
        <v>83</v>
      </c>
      <c r="AU6" s="7" t="s">
        <v>79</v>
      </c>
      <c r="AV6" s="7">
        <v>42.4</v>
      </c>
      <c r="AW6" s="7" t="s">
        <v>83</v>
      </c>
      <c r="AX6" s="7" t="s">
        <v>84</v>
      </c>
      <c r="AY6" s="7" t="s">
        <v>79</v>
      </c>
      <c r="AZ6" s="7">
        <v>8.17</v>
      </c>
      <c r="BA6" s="7" t="s">
        <v>84</v>
      </c>
      <c r="BB6" s="7">
        <v>96.6</v>
      </c>
      <c r="BC6" s="7" t="s">
        <v>84</v>
      </c>
      <c r="BD6" s="7" t="s">
        <v>85</v>
      </c>
      <c r="BE6" s="7" t="s">
        <v>82</v>
      </c>
      <c r="BF6" s="7" t="s">
        <v>86</v>
      </c>
      <c r="BG6" s="7" t="s">
        <v>87</v>
      </c>
      <c r="BH6" s="7">
        <v>68</v>
      </c>
      <c r="BI6" s="7" t="s">
        <v>88</v>
      </c>
    </row>
    <row r="7" spans="1:61">
      <c r="A7" s="7" t="s">
        <v>94</v>
      </c>
      <c r="B7" s="7">
        <v>751.4</v>
      </c>
      <c r="C7" s="7">
        <v>56.636099999999999</v>
      </c>
      <c r="D7" s="7">
        <v>-120.27565</v>
      </c>
      <c r="E7" s="7" t="s">
        <v>73</v>
      </c>
      <c r="F7" s="7" t="s">
        <v>74</v>
      </c>
      <c r="G7" s="7" t="s">
        <v>89</v>
      </c>
      <c r="H7" s="7" t="s">
        <v>75</v>
      </c>
      <c r="I7" s="8">
        <v>44713</v>
      </c>
      <c r="J7" s="7" t="s">
        <v>96</v>
      </c>
      <c r="K7" s="7" t="s">
        <v>77</v>
      </c>
      <c r="L7" s="7" t="s">
        <v>78</v>
      </c>
      <c r="M7" s="7">
        <v>6.64</v>
      </c>
      <c r="N7" s="7">
        <v>140845.1</v>
      </c>
      <c r="O7" s="7">
        <v>2896</v>
      </c>
      <c r="P7" s="7">
        <v>651</v>
      </c>
      <c r="Q7" s="7">
        <v>53640</v>
      </c>
      <c r="R7" s="7">
        <v>1035</v>
      </c>
      <c r="S7" s="7">
        <v>0</v>
      </c>
      <c r="T7" s="7">
        <v>2070</v>
      </c>
      <c r="U7" s="7">
        <v>92000</v>
      </c>
      <c r="X7" s="7">
        <v>0.06</v>
      </c>
      <c r="Y7" s="7">
        <v>0</v>
      </c>
      <c r="Z7" s="7">
        <v>345.7</v>
      </c>
      <c r="AA7" s="7">
        <v>0</v>
      </c>
      <c r="AB7" s="7">
        <v>0</v>
      </c>
      <c r="AC7" s="7">
        <v>0</v>
      </c>
      <c r="AD7" s="7">
        <v>0</v>
      </c>
      <c r="AE7" s="7">
        <v>0</v>
      </c>
      <c r="AF7" s="7">
        <v>0</v>
      </c>
      <c r="AG7" s="7">
        <v>283.33</v>
      </c>
      <c r="AH7" s="7">
        <v>9912</v>
      </c>
      <c r="AI7" s="7">
        <v>0</v>
      </c>
      <c r="AJ7" s="7">
        <v>152461</v>
      </c>
      <c r="AK7" s="7" t="s">
        <v>79</v>
      </c>
      <c r="AL7" s="7" t="s">
        <v>80</v>
      </c>
      <c r="AM7" s="7" t="s">
        <v>81</v>
      </c>
      <c r="AN7" s="7">
        <v>0.23</v>
      </c>
      <c r="AO7" s="7" t="s">
        <v>82</v>
      </c>
      <c r="AP7" s="7">
        <v>43.9</v>
      </c>
      <c r="AQ7" s="7" t="s">
        <v>82</v>
      </c>
      <c r="AR7" s="7" t="s">
        <v>82</v>
      </c>
      <c r="AS7" s="7" t="s">
        <v>83</v>
      </c>
      <c r="AT7" s="7" t="s">
        <v>83</v>
      </c>
      <c r="AU7" s="7" t="s">
        <v>79</v>
      </c>
      <c r="AV7" s="7">
        <v>41.9</v>
      </c>
      <c r="AW7" s="7" t="s">
        <v>83</v>
      </c>
      <c r="AX7" s="7" t="s">
        <v>84</v>
      </c>
      <c r="AY7" s="7" t="s">
        <v>79</v>
      </c>
      <c r="AZ7" s="7">
        <v>8.1</v>
      </c>
      <c r="BA7" s="7" t="s">
        <v>84</v>
      </c>
      <c r="BB7" s="7">
        <v>96.6</v>
      </c>
      <c r="BC7" s="7" t="s">
        <v>84</v>
      </c>
      <c r="BD7" s="7" t="s">
        <v>85</v>
      </c>
      <c r="BE7" s="7" t="s">
        <v>82</v>
      </c>
      <c r="BF7" s="7" t="s">
        <v>86</v>
      </c>
      <c r="BG7" s="7" t="s">
        <v>87</v>
      </c>
      <c r="BH7" s="7">
        <v>80</v>
      </c>
      <c r="BI7" s="7" t="s">
        <v>88</v>
      </c>
    </row>
    <row r="8" spans="1:61">
      <c r="A8" s="7" t="s">
        <v>97</v>
      </c>
      <c r="B8" s="7">
        <v>760.1</v>
      </c>
      <c r="C8" s="7">
        <v>56.439709999999998</v>
      </c>
      <c r="D8" s="7">
        <v>-120.00921</v>
      </c>
      <c r="E8" s="7" t="s">
        <v>73</v>
      </c>
      <c r="F8" s="7" t="s">
        <v>74</v>
      </c>
      <c r="H8" s="7" t="s">
        <v>98</v>
      </c>
      <c r="I8" s="8">
        <v>44714</v>
      </c>
      <c r="J8" s="7" t="s">
        <v>99</v>
      </c>
      <c r="K8" s="7" t="s">
        <v>77</v>
      </c>
      <c r="L8" s="7" t="s">
        <v>78</v>
      </c>
      <c r="M8" s="7">
        <v>8.23</v>
      </c>
      <c r="N8" s="7">
        <v>147058.79999999999</v>
      </c>
      <c r="O8" s="7">
        <v>2908</v>
      </c>
      <c r="P8" s="7">
        <v>729</v>
      </c>
      <c r="Q8" s="7">
        <v>56880</v>
      </c>
      <c r="R8" s="7">
        <v>967</v>
      </c>
      <c r="S8" s="7">
        <v>0</v>
      </c>
      <c r="T8" s="7">
        <v>2880</v>
      </c>
      <c r="U8" s="7">
        <v>103000</v>
      </c>
      <c r="X8" s="7">
        <v>3.4000000000000002E-2</v>
      </c>
      <c r="Y8" s="7">
        <v>0</v>
      </c>
      <c r="Z8" s="7">
        <v>1657.2</v>
      </c>
      <c r="AA8" s="7">
        <v>19.3</v>
      </c>
      <c r="AB8" s="7">
        <v>0</v>
      </c>
      <c r="AC8" s="7">
        <v>19.3</v>
      </c>
      <c r="AD8" s="7">
        <v>4.4000000000000004</v>
      </c>
      <c r="AE8" s="7">
        <v>0</v>
      </c>
      <c r="AF8" s="7">
        <v>4.4000000000000004</v>
      </c>
      <c r="AG8" s="7">
        <v>1358.33</v>
      </c>
      <c r="AH8" s="7">
        <v>10263</v>
      </c>
      <c r="AI8" s="7">
        <v>0</v>
      </c>
      <c r="AJ8" s="7">
        <v>168178</v>
      </c>
      <c r="AK8" s="7" t="s">
        <v>79</v>
      </c>
      <c r="AL8" s="7" t="s">
        <v>80</v>
      </c>
      <c r="AM8" s="7" t="s">
        <v>81</v>
      </c>
      <c r="AN8" s="7">
        <v>0.2</v>
      </c>
      <c r="AO8" s="7" t="s">
        <v>82</v>
      </c>
      <c r="AP8" s="7">
        <v>39.9</v>
      </c>
      <c r="AQ8" s="7" t="s">
        <v>82</v>
      </c>
      <c r="AR8" s="7" t="s">
        <v>82</v>
      </c>
      <c r="AS8" s="7" t="s">
        <v>83</v>
      </c>
      <c r="AT8" s="7" t="s">
        <v>83</v>
      </c>
      <c r="AU8" s="7" t="s">
        <v>79</v>
      </c>
      <c r="AV8" s="7">
        <v>40.5</v>
      </c>
      <c r="AW8" s="7" t="s">
        <v>83</v>
      </c>
      <c r="AX8" s="7" t="s">
        <v>84</v>
      </c>
      <c r="AY8" s="7" t="s">
        <v>79</v>
      </c>
      <c r="AZ8" s="7">
        <v>6.73</v>
      </c>
      <c r="BA8" s="7" t="s">
        <v>84</v>
      </c>
      <c r="BB8" s="7">
        <v>99.2</v>
      </c>
      <c r="BC8" s="7" t="s">
        <v>100</v>
      </c>
      <c r="BD8" s="7" t="s">
        <v>85</v>
      </c>
      <c r="BE8" s="7" t="s">
        <v>80</v>
      </c>
      <c r="BF8" s="7" t="s">
        <v>86</v>
      </c>
      <c r="BG8" s="7" t="s">
        <v>87</v>
      </c>
      <c r="BH8" s="7">
        <v>10200</v>
      </c>
      <c r="BI8" s="7" t="s">
        <v>88</v>
      </c>
    </row>
    <row r="9" spans="1:61">
      <c r="A9" s="7" t="s">
        <v>97</v>
      </c>
      <c r="B9" s="7">
        <v>760.1</v>
      </c>
      <c r="C9" s="7">
        <v>56.439709999999998</v>
      </c>
      <c r="D9" s="7">
        <v>-120.00921</v>
      </c>
      <c r="E9" s="7" t="s">
        <v>73</v>
      </c>
      <c r="F9" s="7" t="s">
        <v>74</v>
      </c>
      <c r="G9" s="7" t="s">
        <v>89</v>
      </c>
      <c r="H9" s="7" t="s">
        <v>98</v>
      </c>
      <c r="I9" s="8">
        <v>44714</v>
      </c>
      <c r="J9" s="7" t="s">
        <v>101</v>
      </c>
      <c r="K9" s="7" t="s">
        <v>77</v>
      </c>
      <c r="L9" s="7" t="s">
        <v>78</v>
      </c>
      <c r="M9" s="7">
        <v>8.34</v>
      </c>
      <c r="N9" s="7">
        <v>153846.20000000001</v>
      </c>
      <c r="O9" s="7">
        <v>3140</v>
      </c>
      <c r="P9" s="7">
        <v>772</v>
      </c>
      <c r="Q9" s="7">
        <v>55610</v>
      </c>
      <c r="R9" s="7">
        <v>1025</v>
      </c>
      <c r="S9" s="7">
        <v>0</v>
      </c>
      <c r="T9" s="7">
        <v>2660</v>
      </c>
      <c r="U9" s="7">
        <v>100000</v>
      </c>
      <c r="X9" s="7">
        <v>3.2000000000000001E-2</v>
      </c>
      <c r="Y9" s="7">
        <v>34</v>
      </c>
      <c r="Z9" s="7">
        <v>1533.1</v>
      </c>
      <c r="AA9" s="7">
        <v>18.899999999999999</v>
      </c>
      <c r="AB9" s="7">
        <v>0</v>
      </c>
      <c r="AC9" s="7">
        <v>18.899999999999999</v>
      </c>
      <c r="AD9" s="7">
        <v>4.3</v>
      </c>
      <c r="AE9" s="7">
        <v>0</v>
      </c>
      <c r="AF9" s="7">
        <v>4.3</v>
      </c>
      <c r="AG9" s="7">
        <v>1313.33</v>
      </c>
      <c r="AH9" s="7">
        <v>11020</v>
      </c>
      <c r="AI9" s="7">
        <v>0</v>
      </c>
      <c r="AJ9" s="7">
        <v>163994</v>
      </c>
      <c r="AK9" s="7" t="s">
        <v>79</v>
      </c>
      <c r="AL9" s="7" t="s">
        <v>80</v>
      </c>
      <c r="AM9" s="7" t="s">
        <v>81</v>
      </c>
      <c r="AN9" s="7">
        <v>0.2</v>
      </c>
      <c r="AO9" s="7" t="s">
        <v>82</v>
      </c>
      <c r="AP9" s="7">
        <v>39.4</v>
      </c>
      <c r="AQ9" s="7" t="s">
        <v>82</v>
      </c>
      <c r="AR9" s="7" t="s">
        <v>82</v>
      </c>
      <c r="AS9" s="7" t="s">
        <v>83</v>
      </c>
      <c r="AT9" s="7" t="s">
        <v>83</v>
      </c>
      <c r="AU9" s="7" t="s">
        <v>79</v>
      </c>
      <c r="AV9" s="7">
        <v>39.5</v>
      </c>
      <c r="AW9" s="7" t="s">
        <v>83</v>
      </c>
      <c r="AX9" s="7" t="s">
        <v>84</v>
      </c>
      <c r="AY9" s="7" t="s">
        <v>79</v>
      </c>
      <c r="AZ9" s="7">
        <v>6.45</v>
      </c>
      <c r="BA9" s="7" t="s">
        <v>84</v>
      </c>
      <c r="BB9" s="7">
        <v>96.4</v>
      </c>
      <c r="BC9" s="7" t="s">
        <v>100</v>
      </c>
      <c r="BD9" s="7" t="s">
        <v>85</v>
      </c>
      <c r="BE9" s="7" t="s">
        <v>80</v>
      </c>
      <c r="BF9" s="7" t="s">
        <v>86</v>
      </c>
      <c r="BG9" s="7" t="s">
        <v>87</v>
      </c>
      <c r="BH9" s="7">
        <v>10700</v>
      </c>
      <c r="BI9" s="7" t="s">
        <v>88</v>
      </c>
    </row>
    <row r="10" spans="1:61">
      <c r="A10" s="7" t="s">
        <v>102</v>
      </c>
      <c r="B10" s="7">
        <v>933.9</v>
      </c>
      <c r="C10" s="7">
        <v>56.54956</v>
      </c>
      <c r="D10" s="7">
        <v>-120.02246</v>
      </c>
      <c r="E10" s="7" t="s">
        <v>103</v>
      </c>
      <c r="F10" s="7" t="s">
        <v>74</v>
      </c>
      <c r="H10" s="7" t="s">
        <v>98</v>
      </c>
      <c r="I10" s="8">
        <v>44714</v>
      </c>
      <c r="J10" s="7" t="s">
        <v>104</v>
      </c>
      <c r="K10" s="7" t="s">
        <v>77</v>
      </c>
      <c r="L10" s="7" t="s">
        <v>78</v>
      </c>
      <c r="M10" s="7">
        <v>7.21</v>
      </c>
      <c r="N10" s="7">
        <v>89285.7</v>
      </c>
      <c r="O10" s="7">
        <v>458</v>
      </c>
      <c r="P10" s="7">
        <v>145</v>
      </c>
      <c r="Q10" s="7">
        <v>23800</v>
      </c>
      <c r="R10" s="7">
        <v>692</v>
      </c>
      <c r="S10" s="7">
        <v>0</v>
      </c>
      <c r="T10" s="7">
        <v>2350</v>
      </c>
      <c r="U10" s="7">
        <v>37900</v>
      </c>
      <c r="X10" s="7">
        <v>0.30099999999999999</v>
      </c>
      <c r="Y10" s="7">
        <v>0</v>
      </c>
      <c r="Z10" s="7">
        <v>843.8</v>
      </c>
      <c r="AA10" s="7">
        <v>0</v>
      </c>
      <c r="AB10" s="7">
        <v>0</v>
      </c>
      <c r="AC10" s="7">
        <v>0</v>
      </c>
      <c r="AD10" s="7">
        <v>0</v>
      </c>
      <c r="AE10" s="7">
        <v>0</v>
      </c>
      <c r="AF10" s="7">
        <v>0</v>
      </c>
      <c r="AG10" s="7">
        <v>691.67</v>
      </c>
      <c r="AH10" s="7">
        <v>1741</v>
      </c>
      <c r="AI10" s="7">
        <v>0</v>
      </c>
      <c r="AJ10" s="7">
        <v>65760</v>
      </c>
      <c r="AK10" s="7" t="s">
        <v>79</v>
      </c>
      <c r="AL10" s="7" t="s">
        <v>80</v>
      </c>
      <c r="AM10" s="7" t="s">
        <v>81</v>
      </c>
      <c r="AN10" s="7">
        <v>0.1</v>
      </c>
      <c r="AO10" s="7" t="s">
        <v>82</v>
      </c>
      <c r="AP10" s="7">
        <v>198</v>
      </c>
      <c r="AQ10" s="7" t="s">
        <v>82</v>
      </c>
      <c r="AR10" s="7" t="s">
        <v>82</v>
      </c>
      <c r="AS10" s="7" t="s">
        <v>83</v>
      </c>
      <c r="AT10" s="7" t="s">
        <v>83</v>
      </c>
      <c r="AU10" s="7" t="s">
        <v>79</v>
      </c>
      <c r="AV10" s="7">
        <v>43.7</v>
      </c>
      <c r="AW10" s="7" t="s">
        <v>83</v>
      </c>
      <c r="AX10" s="7" t="s">
        <v>84</v>
      </c>
      <c r="AY10" s="7" t="s">
        <v>79</v>
      </c>
      <c r="AZ10" s="7">
        <v>9.1300000000000008</v>
      </c>
      <c r="BA10" s="7" t="s">
        <v>84</v>
      </c>
      <c r="BB10" s="7">
        <v>63</v>
      </c>
      <c r="BC10" s="7" t="s">
        <v>84</v>
      </c>
      <c r="BD10" s="7" t="s">
        <v>85</v>
      </c>
      <c r="BE10" s="7" t="s">
        <v>80</v>
      </c>
      <c r="BF10" s="7" t="s">
        <v>86</v>
      </c>
      <c r="BG10" s="7" t="s">
        <v>87</v>
      </c>
      <c r="BH10" s="7">
        <v>272</v>
      </c>
      <c r="BI10" s="7" t="s">
        <v>88</v>
      </c>
    </row>
    <row r="11" spans="1:61">
      <c r="A11" s="7" t="s">
        <v>102</v>
      </c>
      <c r="B11" s="7">
        <v>933.9</v>
      </c>
      <c r="C11" s="7">
        <v>56.54956</v>
      </c>
      <c r="D11" s="7">
        <v>-120.02246</v>
      </c>
      <c r="E11" s="7" t="s">
        <v>103</v>
      </c>
      <c r="F11" s="7" t="s">
        <v>74</v>
      </c>
      <c r="G11" s="7" t="s">
        <v>89</v>
      </c>
      <c r="H11" s="7" t="s">
        <v>98</v>
      </c>
      <c r="I11" s="8">
        <v>44714</v>
      </c>
      <c r="J11" s="7" t="s">
        <v>105</v>
      </c>
      <c r="K11" s="7" t="s">
        <v>77</v>
      </c>
      <c r="L11" s="7" t="s">
        <v>78</v>
      </c>
      <c r="M11" s="7">
        <v>7.25</v>
      </c>
      <c r="N11" s="7">
        <v>94339.6</v>
      </c>
      <c r="O11" s="7">
        <v>446</v>
      </c>
      <c r="P11" s="7">
        <v>136</v>
      </c>
      <c r="Q11" s="7">
        <v>23900</v>
      </c>
      <c r="R11" s="7">
        <v>655</v>
      </c>
      <c r="S11" s="7">
        <v>1.5</v>
      </c>
      <c r="T11" s="7">
        <v>2370</v>
      </c>
      <c r="U11" s="7">
        <v>36900</v>
      </c>
      <c r="X11" s="7">
        <v>0.30399999999999999</v>
      </c>
      <c r="Y11" s="7">
        <v>0</v>
      </c>
      <c r="Z11" s="7">
        <v>845.9</v>
      </c>
      <c r="AA11" s="7">
        <v>0</v>
      </c>
      <c r="AB11" s="7">
        <v>0</v>
      </c>
      <c r="AC11" s="7">
        <v>0</v>
      </c>
      <c r="AD11" s="7">
        <v>0</v>
      </c>
      <c r="AE11" s="7">
        <v>0</v>
      </c>
      <c r="AF11" s="7">
        <v>0</v>
      </c>
      <c r="AG11" s="7">
        <v>693.33</v>
      </c>
      <c r="AH11" s="7">
        <v>1674</v>
      </c>
      <c r="AI11" s="7">
        <v>0</v>
      </c>
      <c r="AJ11" s="7">
        <v>64822</v>
      </c>
      <c r="AK11" s="7" t="s">
        <v>79</v>
      </c>
      <c r="AL11" s="7" t="s">
        <v>80</v>
      </c>
      <c r="AM11" s="7" t="s">
        <v>81</v>
      </c>
      <c r="AN11" s="7">
        <v>0.11</v>
      </c>
      <c r="AO11" s="7" t="s">
        <v>82</v>
      </c>
      <c r="AP11" s="7">
        <v>200</v>
      </c>
      <c r="AQ11" s="7" t="s">
        <v>82</v>
      </c>
      <c r="AR11" s="7" t="s">
        <v>82</v>
      </c>
      <c r="AS11" s="7" t="s">
        <v>83</v>
      </c>
      <c r="AT11" s="7" t="s">
        <v>83</v>
      </c>
      <c r="AU11" s="7" t="s">
        <v>79</v>
      </c>
      <c r="AV11" s="7">
        <v>43.5</v>
      </c>
      <c r="AW11" s="7" t="s">
        <v>83</v>
      </c>
      <c r="AX11" s="7" t="s">
        <v>84</v>
      </c>
      <c r="AY11" s="7" t="s">
        <v>79</v>
      </c>
      <c r="AZ11" s="7">
        <v>9.24</v>
      </c>
      <c r="BA11" s="7" t="s">
        <v>84</v>
      </c>
      <c r="BB11" s="7">
        <v>63.4</v>
      </c>
      <c r="BC11" s="7" t="s">
        <v>84</v>
      </c>
      <c r="BD11" s="7" t="s">
        <v>85</v>
      </c>
      <c r="BE11" s="7" t="s">
        <v>80</v>
      </c>
      <c r="BF11" s="7" t="s">
        <v>86</v>
      </c>
      <c r="BG11" s="7" t="s">
        <v>87</v>
      </c>
      <c r="BH11" s="7">
        <v>281</v>
      </c>
      <c r="BI11" s="7" t="s">
        <v>88</v>
      </c>
    </row>
    <row r="12" spans="1:61">
      <c r="A12" s="7" t="s">
        <v>106</v>
      </c>
      <c r="B12" s="7">
        <v>794.9</v>
      </c>
      <c r="C12" s="7">
        <v>56.451619999999998</v>
      </c>
      <c r="D12" s="7">
        <v>-120.00782</v>
      </c>
      <c r="E12" s="7" t="s">
        <v>73</v>
      </c>
      <c r="F12" s="7" t="s">
        <v>74</v>
      </c>
      <c r="H12" s="7" t="s">
        <v>98</v>
      </c>
      <c r="I12" s="8">
        <v>44714</v>
      </c>
      <c r="J12" s="7" t="s">
        <v>107</v>
      </c>
      <c r="K12" s="7" t="s">
        <v>77</v>
      </c>
      <c r="L12" s="7" t="s">
        <v>78</v>
      </c>
      <c r="M12" s="7">
        <v>7.15</v>
      </c>
      <c r="N12" s="7">
        <v>151515.20000000001</v>
      </c>
      <c r="O12" s="7">
        <v>3384</v>
      </c>
      <c r="P12" s="7">
        <v>853</v>
      </c>
      <c r="Q12" s="7">
        <v>50800</v>
      </c>
      <c r="R12" s="7">
        <v>981</v>
      </c>
      <c r="S12" s="7">
        <v>0</v>
      </c>
      <c r="T12" s="7">
        <v>2230</v>
      </c>
      <c r="U12" s="7">
        <v>94500</v>
      </c>
      <c r="X12" s="7">
        <v>0.26700000000000002</v>
      </c>
      <c r="Y12" s="7">
        <v>0</v>
      </c>
      <c r="Z12" s="7">
        <v>467.7</v>
      </c>
      <c r="AA12" s="7">
        <v>17.100000000000001</v>
      </c>
      <c r="AB12" s="7">
        <v>0</v>
      </c>
      <c r="AC12" s="7">
        <v>17.100000000000001</v>
      </c>
      <c r="AD12" s="7">
        <v>3.9</v>
      </c>
      <c r="AE12" s="7">
        <v>0</v>
      </c>
      <c r="AF12" s="7">
        <v>3.9</v>
      </c>
      <c r="AG12" s="7">
        <v>383.33</v>
      </c>
      <c r="AH12" s="7">
        <v>11963</v>
      </c>
      <c r="AI12" s="7">
        <v>0</v>
      </c>
      <c r="AJ12" s="7">
        <v>152977</v>
      </c>
      <c r="AK12" s="7" t="s">
        <v>79</v>
      </c>
      <c r="AL12" s="7" t="s">
        <v>80</v>
      </c>
      <c r="AM12" s="7" t="s">
        <v>81</v>
      </c>
      <c r="AN12" s="7">
        <v>0.27</v>
      </c>
      <c r="AO12" s="7" t="s">
        <v>82</v>
      </c>
      <c r="AP12" s="7">
        <v>51.5</v>
      </c>
      <c r="AQ12" s="7" t="s">
        <v>82</v>
      </c>
      <c r="AR12" s="7" t="s">
        <v>82</v>
      </c>
      <c r="AS12" s="7" t="s">
        <v>83</v>
      </c>
      <c r="AT12" s="7" t="s">
        <v>83</v>
      </c>
      <c r="AU12" s="7" t="s">
        <v>79</v>
      </c>
      <c r="AV12" s="7">
        <v>42</v>
      </c>
      <c r="AW12" s="7" t="s">
        <v>83</v>
      </c>
      <c r="AX12" s="7" t="s">
        <v>84</v>
      </c>
      <c r="AY12" s="7" t="s">
        <v>79</v>
      </c>
      <c r="AZ12" s="7">
        <v>7.91</v>
      </c>
      <c r="BA12" s="7" t="s">
        <v>84</v>
      </c>
      <c r="BB12" s="7">
        <v>113</v>
      </c>
      <c r="BC12" s="7" t="s">
        <v>84</v>
      </c>
      <c r="BD12" s="7" t="s">
        <v>85</v>
      </c>
      <c r="BE12" s="7" t="s">
        <v>80</v>
      </c>
      <c r="BF12" s="7" t="s">
        <v>86</v>
      </c>
      <c r="BG12" s="7" t="s">
        <v>87</v>
      </c>
      <c r="BH12" s="7">
        <v>66</v>
      </c>
      <c r="BI12" s="7" t="s">
        <v>88</v>
      </c>
    </row>
    <row r="13" spans="1:61">
      <c r="A13" s="7" t="s">
        <v>106</v>
      </c>
      <c r="B13" s="7">
        <v>794.9</v>
      </c>
      <c r="C13" s="7">
        <v>56.451619999999998</v>
      </c>
      <c r="D13" s="7">
        <v>-120.00782</v>
      </c>
      <c r="E13" s="7" t="s">
        <v>73</v>
      </c>
      <c r="F13" s="7" t="s">
        <v>74</v>
      </c>
      <c r="G13" s="7" t="s">
        <v>89</v>
      </c>
      <c r="H13" s="7" t="s">
        <v>98</v>
      </c>
      <c r="I13" s="8">
        <v>44714</v>
      </c>
      <c r="J13" s="7" t="s">
        <v>108</v>
      </c>
      <c r="K13" s="7" t="s">
        <v>77</v>
      </c>
      <c r="L13" s="7" t="s">
        <v>78</v>
      </c>
      <c r="M13" s="7">
        <v>7.19</v>
      </c>
      <c r="N13" s="7">
        <v>151515.20000000001</v>
      </c>
      <c r="O13" s="7">
        <v>3490</v>
      </c>
      <c r="P13" s="7">
        <v>874</v>
      </c>
      <c r="Q13" s="7">
        <v>52300</v>
      </c>
      <c r="R13" s="7">
        <v>1026</v>
      </c>
      <c r="S13" s="7">
        <v>0</v>
      </c>
      <c r="T13" s="7">
        <v>2250</v>
      </c>
      <c r="U13" s="7">
        <v>97700</v>
      </c>
      <c r="X13" s="7">
        <v>0.26700000000000002</v>
      </c>
      <c r="Y13" s="7">
        <v>0</v>
      </c>
      <c r="Z13" s="7">
        <v>475.8</v>
      </c>
      <c r="AA13" s="7">
        <v>16.7</v>
      </c>
      <c r="AB13" s="7">
        <v>0</v>
      </c>
      <c r="AC13" s="7">
        <v>16.7</v>
      </c>
      <c r="AD13" s="7">
        <v>3.8</v>
      </c>
      <c r="AE13" s="7">
        <v>0</v>
      </c>
      <c r="AF13" s="7">
        <v>3.8</v>
      </c>
      <c r="AG13" s="7">
        <v>390</v>
      </c>
      <c r="AH13" s="7">
        <v>12314</v>
      </c>
      <c r="AI13" s="7">
        <v>0</v>
      </c>
      <c r="AJ13" s="7">
        <v>157874</v>
      </c>
      <c r="AK13" s="7" t="s">
        <v>79</v>
      </c>
      <c r="AL13" s="7" t="s">
        <v>80</v>
      </c>
      <c r="AM13" s="7" t="s">
        <v>81</v>
      </c>
      <c r="AN13" s="7">
        <v>0.27</v>
      </c>
      <c r="AO13" s="7" t="s">
        <v>82</v>
      </c>
      <c r="AP13" s="7">
        <v>50.7</v>
      </c>
      <c r="AQ13" s="7" t="s">
        <v>82</v>
      </c>
      <c r="AR13" s="7" t="s">
        <v>82</v>
      </c>
      <c r="AS13" s="7" t="s">
        <v>83</v>
      </c>
      <c r="AT13" s="7" t="s">
        <v>83</v>
      </c>
      <c r="AU13" s="7" t="s">
        <v>79</v>
      </c>
      <c r="AV13" s="7">
        <v>42.2</v>
      </c>
      <c r="AW13" s="7" t="s">
        <v>83</v>
      </c>
      <c r="AX13" s="7" t="s">
        <v>84</v>
      </c>
      <c r="AY13" s="7" t="s">
        <v>79</v>
      </c>
      <c r="AZ13" s="7">
        <v>7.71</v>
      </c>
      <c r="BA13" s="7" t="s">
        <v>84</v>
      </c>
      <c r="BB13" s="7">
        <v>112</v>
      </c>
      <c r="BC13" s="7" t="s">
        <v>84</v>
      </c>
      <c r="BD13" s="7" t="s">
        <v>85</v>
      </c>
      <c r="BE13" s="7" t="s">
        <v>80</v>
      </c>
      <c r="BF13" s="7" t="s">
        <v>86</v>
      </c>
      <c r="BG13" s="7" t="s">
        <v>109</v>
      </c>
      <c r="BH13" s="7">
        <v>62.3</v>
      </c>
      <c r="BI13" s="7" t="s">
        <v>88</v>
      </c>
    </row>
    <row r="14" spans="1:61">
      <c r="A14" s="7" t="s">
        <v>110</v>
      </c>
      <c r="B14" s="7">
        <v>768.3</v>
      </c>
      <c r="C14" s="7">
        <v>56.452449999999999</v>
      </c>
      <c r="D14" s="7">
        <v>-120.00358</v>
      </c>
      <c r="E14" s="7" t="s">
        <v>73</v>
      </c>
      <c r="F14" s="7" t="s">
        <v>74</v>
      </c>
      <c r="H14" s="7" t="s">
        <v>98</v>
      </c>
      <c r="I14" s="8">
        <v>44714</v>
      </c>
      <c r="J14" s="7" t="s">
        <v>111</v>
      </c>
      <c r="K14" s="7" t="s">
        <v>77</v>
      </c>
      <c r="L14" s="7" t="s">
        <v>78</v>
      </c>
      <c r="M14" s="7">
        <v>7.48</v>
      </c>
      <c r="N14" s="7">
        <v>151515.20000000001</v>
      </c>
      <c r="O14" s="7">
        <v>4100</v>
      </c>
      <c r="P14" s="7">
        <v>868</v>
      </c>
      <c r="Q14" s="7">
        <v>57380</v>
      </c>
      <c r="R14" s="7">
        <v>1086</v>
      </c>
      <c r="S14" s="7">
        <v>0</v>
      </c>
      <c r="T14" s="7">
        <v>2020</v>
      </c>
      <c r="U14" s="7">
        <v>103000</v>
      </c>
      <c r="X14" s="7">
        <v>0.104</v>
      </c>
      <c r="Y14" s="7">
        <v>0</v>
      </c>
      <c r="Z14" s="7">
        <v>473.8</v>
      </c>
      <c r="AA14" s="7">
        <v>20.9</v>
      </c>
      <c r="AB14" s="7">
        <v>0</v>
      </c>
      <c r="AC14" s="7">
        <v>20.9</v>
      </c>
      <c r="AD14" s="7">
        <v>4.7</v>
      </c>
      <c r="AE14" s="7">
        <v>0</v>
      </c>
      <c r="AF14" s="7">
        <v>4.7</v>
      </c>
      <c r="AG14" s="7">
        <v>388.33</v>
      </c>
      <c r="AH14" s="7">
        <v>13812</v>
      </c>
      <c r="AI14" s="7">
        <v>0</v>
      </c>
      <c r="AJ14" s="7">
        <v>168686</v>
      </c>
      <c r="AK14" s="7" t="s">
        <v>79</v>
      </c>
      <c r="AL14" s="7" t="s">
        <v>80</v>
      </c>
      <c r="AM14" s="7" t="s">
        <v>81</v>
      </c>
      <c r="AN14" s="7">
        <v>0.32</v>
      </c>
      <c r="AO14" s="7" t="s">
        <v>82</v>
      </c>
      <c r="AP14" s="7">
        <v>49.3</v>
      </c>
      <c r="AQ14" s="7" t="s">
        <v>82</v>
      </c>
      <c r="AR14" s="7" t="s">
        <v>82</v>
      </c>
      <c r="AS14" s="7" t="s">
        <v>83</v>
      </c>
      <c r="AT14" s="7" t="s">
        <v>83</v>
      </c>
      <c r="AU14" s="7" t="s">
        <v>79</v>
      </c>
      <c r="AV14" s="7">
        <v>38.700000000000003</v>
      </c>
      <c r="AW14" s="7" t="s">
        <v>83</v>
      </c>
      <c r="AX14" s="7" t="s">
        <v>84</v>
      </c>
      <c r="AY14" s="7" t="s">
        <v>79</v>
      </c>
      <c r="AZ14" s="7">
        <v>6.91</v>
      </c>
      <c r="BA14" s="7" t="s">
        <v>84</v>
      </c>
      <c r="BB14" s="7">
        <v>115</v>
      </c>
      <c r="BC14" s="7" t="s">
        <v>84</v>
      </c>
      <c r="BD14" s="7" t="s">
        <v>85</v>
      </c>
      <c r="BE14" s="7" t="s">
        <v>80</v>
      </c>
      <c r="BF14" s="7" t="s">
        <v>86</v>
      </c>
      <c r="BG14" s="7" t="s">
        <v>87</v>
      </c>
      <c r="BH14" s="7">
        <v>143</v>
      </c>
      <c r="BI14" s="7" t="s">
        <v>88</v>
      </c>
    </row>
    <row r="15" spans="1:61">
      <c r="A15" s="7" t="s">
        <v>110</v>
      </c>
      <c r="B15" s="7">
        <v>768.3</v>
      </c>
      <c r="C15" s="7">
        <v>56.452449999999999</v>
      </c>
      <c r="D15" s="7">
        <v>-120.00358</v>
      </c>
      <c r="E15" s="7" t="s">
        <v>73</v>
      </c>
      <c r="F15" s="7" t="s">
        <v>74</v>
      </c>
      <c r="G15" s="7" t="s">
        <v>89</v>
      </c>
      <c r="H15" s="7" t="s">
        <v>98</v>
      </c>
      <c r="I15" s="8">
        <v>44714</v>
      </c>
      <c r="J15" s="7" t="s">
        <v>112</v>
      </c>
      <c r="K15" s="7" t="s">
        <v>77</v>
      </c>
      <c r="L15" s="7" t="s">
        <v>78</v>
      </c>
      <c r="M15" s="7">
        <v>7.38</v>
      </c>
      <c r="N15" s="7">
        <v>156250</v>
      </c>
      <c r="O15" s="7">
        <v>4230</v>
      </c>
      <c r="P15" s="7">
        <v>868</v>
      </c>
      <c r="Q15" s="7">
        <v>56180</v>
      </c>
      <c r="R15" s="7">
        <v>1080</v>
      </c>
      <c r="S15" s="7">
        <v>0</v>
      </c>
      <c r="T15" s="7">
        <v>2220</v>
      </c>
      <c r="U15" s="7">
        <v>103000</v>
      </c>
      <c r="X15" s="7">
        <v>0.10100000000000001</v>
      </c>
      <c r="Y15" s="7">
        <v>0</v>
      </c>
      <c r="Z15" s="7">
        <v>479.9</v>
      </c>
      <c r="AA15" s="7">
        <v>21.3</v>
      </c>
      <c r="AB15" s="7">
        <v>0</v>
      </c>
      <c r="AC15" s="7">
        <v>21.3</v>
      </c>
      <c r="AD15" s="7">
        <v>4.8</v>
      </c>
      <c r="AE15" s="7">
        <v>0</v>
      </c>
      <c r="AF15" s="7">
        <v>4.8</v>
      </c>
      <c r="AG15" s="7">
        <v>393.33</v>
      </c>
      <c r="AH15" s="7">
        <v>14137</v>
      </c>
      <c r="AI15" s="7">
        <v>0</v>
      </c>
      <c r="AJ15" s="7">
        <v>167813</v>
      </c>
      <c r="AK15" s="7" t="s">
        <v>79</v>
      </c>
      <c r="AL15" s="7" t="s">
        <v>80</v>
      </c>
      <c r="AM15" s="7" t="s">
        <v>81</v>
      </c>
      <c r="AN15" s="7">
        <v>0.26</v>
      </c>
      <c r="AO15" s="7" t="s">
        <v>82</v>
      </c>
      <c r="AP15" s="7">
        <v>49.5</v>
      </c>
      <c r="AQ15" s="7" t="s">
        <v>82</v>
      </c>
      <c r="AR15" s="7" t="s">
        <v>82</v>
      </c>
      <c r="AS15" s="7" t="s">
        <v>83</v>
      </c>
      <c r="AT15" s="7" t="s">
        <v>83</v>
      </c>
      <c r="AU15" s="7" t="s">
        <v>79</v>
      </c>
      <c r="AV15" s="7">
        <v>39.200000000000003</v>
      </c>
      <c r="AW15" s="7" t="s">
        <v>83</v>
      </c>
      <c r="AX15" s="7" t="s">
        <v>84</v>
      </c>
      <c r="AY15" s="7" t="s">
        <v>79</v>
      </c>
      <c r="AZ15" s="7">
        <v>6.91</v>
      </c>
      <c r="BA15" s="7" t="s">
        <v>84</v>
      </c>
      <c r="BB15" s="7">
        <v>114</v>
      </c>
      <c r="BC15" s="7" t="s">
        <v>84</v>
      </c>
      <c r="BD15" s="7" t="s">
        <v>85</v>
      </c>
      <c r="BE15" s="7" t="s">
        <v>80</v>
      </c>
      <c r="BF15" s="7" t="s">
        <v>86</v>
      </c>
      <c r="BG15" s="7" t="s">
        <v>87</v>
      </c>
      <c r="BH15" s="7">
        <v>143</v>
      </c>
      <c r="BI15" s="7" t="s">
        <v>88</v>
      </c>
    </row>
    <row r="16" spans="1:61">
      <c r="A16" s="7" t="s">
        <v>113</v>
      </c>
      <c r="B16" s="7">
        <v>786.2</v>
      </c>
      <c r="C16" s="7">
        <v>56.589480000000002</v>
      </c>
      <c r="D16" s="7">
        <v>-120.23197</v>
      </c>
      <c r="E16" s="7" t="s">
        <v>73</v>
      </c>
      <c r="F16" s="7" t="s">
        <v>74</v>
      </c>
      <c r="H16" s="7" t="s">
        <v>75</v>
      </c>
      <c r="I16" s="8">
        <v>44717</v>
      </c>
      <c r="J16" s="7" t="s">
        <v>114</v>
      </c>
      <c r="K16" s="7" t="s">
        <v>77</v>
      </c>
      <c r="L16" s="7" t="s">
        <v>78</v>
      </c>
      <c r="M16" s="7">
        <v>6.88</v>
      </c>
      <c r="N16" s="7">
        <v>147058.79999999999</v>
      </c>
      <c r="O16" s="7">
        <v>3000</v>
      </c>
      <c r="P16" s="7">
        <v>628</v>
      </c>
      <c r="Q16" s="7">
        <v>53400</v>
      </c>
      <c r="R16" s="7">
        <v>987</v>
      </c>
      <c r="S16" s="7">
        <v>0</v>
      </c>
      <c r="T16" s="7">
        <v>2100</v>
      </c>
      <c r="U16" s="7">
        <v>95900</v>
      </c>
      <c r="X16" s="7">
        <v>8.1000000000000003E-2</v>
      </c>
      <c r="Y16" s="7">
        <v>0</v>
      </c>
      <c r="Z16" s="7">
        <v>325.3</v>
      </c>
      <c r="AA16" s="7">
        <v>0</v>
      </c>
      <c r="AB16" s="7">
        <v>0</v>
      </c>
      <c r="AC16" s="7">
        <v>0</v>
      </c>
      <c r="AD16" s="7">
        <v>0</v>
      </c>
      <c r="AE16" s="7">
        <v>0</v>
      </c>
      <c r="AF16" s="7">
        <v>0</v>
      </c>
      <c r="AG16" s="7">
        <v>266.67</v>
      </c>
      <c r="AH16" s="7">
        <v>10077</v>
      </c>
      <c r="AI16" s="7">
        <v>0</v>
      </c>
      <c r="AJ16" s="7">
        <v>156175</v>
      </c>
      <c r="AK16" s="7" t="s">
        <v>79</v>
      </c>
      <c r="AL16" s="7" t="s">
        <v>80</v>
      </c>
      <c r="AM16" s="7" t="s">
        <v>81</v>
      </c>
      <c r="AN16" s="7">
        <v>0.25</v>
      </c>
      <c r="AO16" s="7" t="s">
        <v>82</v>
      </c>
      <c r="AP16" s="7">
        <v>40.299999999999997</v>
      </c>
      <c r="AQ16" s="7" t="s">
        <v>82</v>
      </c>
      <c r="AR16" s="7" t="s">
        <v>82</v>
      </c>
      <c r="AS16" s="7" t="s">
        <v>83</v>
      </c>
      <c r="AT16" s="7" t="s">
        <v>83</v>
      </c>
      <c r="AU16" s="7" t="s">
        <v>79</v>
      </c>
      <c r="AV16" s="7">
        <v>41</v>
      </c>
      <c r="AW16" s="7" t="s">
        <v>83</v>
      </c>
      <c r="AX16" s="7" t="s">
        <v>84</v>
      </c>
      <c r="AY16" s="7" t="s">
        <v>79</v>
      </c>
      <c r="AZ16" s="7">
        <v>8.4499999999999993</v>
      </c>
      <c r="BA16" s="7" t="s">
        <v>84</v>
      </c>
      <c r="BB16" s="7">
        <v>104</v>
      </c>
      <c r="BC16" s="7" t="s">
        <v>115</v>
      </c>
      <c r="BD16" s="7" t="s">
        <v>85</v>
      </c>
      <c r="BE16" s="7" t="s">
        <v>80</v>
      </c>
      <c r="BF16" s="7" t="s">
        <v>86</v>
      </c>
      <c r="BG16" s="7" t="s">
        <v>87</v>
      </c>
      <c r="BH16" s="7">
        <v>91.4</v>
      </c>
      <c r="BI16" s="7" t="s">
        <v>88</v>
      </c>
    </row>
    <row r="17" spans="1:61">
      <c r="A17" s="7" t="s">
        <v>116</v>
      </c>
      <c r="B17" s="7">
        <v>767.4</v>
      </c>
      <c r="C17" s="7">
        <v>56.470010000000002</v>
      </c>
      <c r="D17" s="7">
        <v>-120.07356</v>
      </c>
      <c r="E17" s="7" t="s">
        <v>117</v>
      </c>
      <c r="F17" s="7" t="s">
        <v>74</v>
      </c>
      <c r="H17" s="7" t="s">
        <v>98</v>
      </c>
      <c r="I17" s="8">
        <v>44749</v>
      </c>
      <c r="J17" s="7" t="s">
        <v>118</v>
      </c>
      <c r="K17" s="7" t="s">
        <v>77</v>
      </c>
      <c r="L17" s="7" t="s">
        <v>78</v>
      </c>
      <c r="M17" s="7">
        <v>7.62</v>
      </c>
      <c r="N17" s="7">
        <v>12422.4</v>
      </c>
      <c r="O17" s="7">
        <v>834</v>
      </c>
      <c r="P17" s="7">
        <v>117</v>
      </c>
      <c r="Q17" s="7">
        <v>2280</v>
      </c>
      <c r="R17" s="7">
        <v>67.3</v>
      </c>
      <c r="T17" s="7">
        <v>2260</v>
      </c>
      <c r="U17" s="7">
        <v>3550</v>
      </c>
      <c r="Y17" s="7">
        <v>0</v>
      </c>
      <c r="Z17" s="7">
        <v>378.2</v>
      </c>
      <c r="AA17" s="7">
        <v>8.1</v>
      </c>
      <c r="AB17" s="7">
        <v>99.7</v>
      </c>
      <c r="AC17" s="7">
        <v>107.8</v>
      </c>
      <c r="AD17" s="7">
        <v>1.8</v>
      </c>
      <c r="AE17" s="7">
        <v>30.4</v>
      </c>
      <c r="AF17" s="7">
        <v>32.200000000000003</v>
      </c>
      <c r="AG17" s="7">
        <v>310</v>
      </c>
      <c r="AH17" s="7">
        <v>2564</v>
      </c>
      <c r="AI17" s="7">
        <v>0</v>
      </c>
      <c r="AJ17" s="2">
        <v>9294</v>
      </c>
      <c r="AK17" s="7" t="s">
        <v>79</v>
      </c>
      <c r="AL17" s="7" t="s">
        <v>80</v>
      </c>
      <c r="AM17" s="7" t="s">
        <v>81</v>
      </c>
      <c r="AO17" s="7" t="s">
        <v>82</v>
      </c>
      <c r="AP17" s="7">
        <v>21.2</v>
      </c>
      <c r="AQ17" s="7" t="s">
        <v>82</v>
      </c>
      <c r="AR17" s="7" t="s">
        <v>119</v>
      </c>
      <c r="AS17" s="7" t="s">
        <v>83</v>
      </c>
      <c r="AT17" s="7" t="s">
        <v>83</v>
      </c>
      <c r="AU17" s="7" t="s">
        <v>79</v>
      </c>
      <c r="AV17" s="7">
        <v>2.02</v>
      </c>
      <c r="AW17" s="7" t="s">
        <v>83</v>
      </c>
      <c r="AX17" s="7" t="s">
        <v>84</v>
      </c>
      <c r="AY17" s="7" t="s">
        <v>79</v>
      </c>
      <c r="AZ17" s="7">
        <v>16.2</v>
      </c>
      <c r="BA17" s="7" t="s">
        <v>84</v>
      </c>
      <c r="BB17" s="7">
        <v>16.600000000000001</v>
      </c>
      <c r="BC17" s="7" t="s">
        <v>84</v>
      </c>
      <c r="BD17" s="7" t="s">
        <v>85</v>
      </c>
      <c r="BE17" s="7" t="s">
        <v>82</v>
      </c>
      <c r="BF17" s="7" t="s">
        <v>86</v>
      </c>
      <c r="BG17" s="7" t="s">
        <v>87</v>
      </c>
      <c r="BH17" s="7">
        <v>85</v>
      </c>
      <c r="BI17" s="7" t="s">
        <v>88</v>
      </c>
    </row>
    <row r="18" spans="1:61">
      <c r="A18" s="7" t="s">
        <v>116</v>
      </c>
      <c r="B18" s="7">
        <v>767.4</v>
      </c>
      <c r="C18" s="7">
        <v>56.470010000000002</v>
      </c>
      <c r="D18" s="7">
        <v>-120.07356</v>
      </c>
      <c r="E18" s="7" t="s">
        <v>117</v>
      </c>
      <c r="F18" s="7" t="s">
        <v>74</v>
      </c>
      <c r="G18" s="7" t="s">
        <v>89</v>
      </c>
      <c r="H18" s="7" t="s">
        <v>98</v>
      </c>
      <c r="I18" s="8">
        <v>44749</v>
      </c>
      <c r="J18" s="7" t="s">
        <v>120</v>
      </c>
      <c r="K18" s="7" t="s">
        <v>77</v>
      </c>
      <c r="L18" s="7" t="s">
        <v>78</v>
      </c>
      <c r="M18" s="7">
        <v>7.55</v>
      </c>
      <c r="N18" s="7">
        <v>12690.4</v>
      </c>
      <c r="O18" s="7">
        <v>828</v>
      </c>
      <c r="P18" s="7">
        <v>115</v>
      </c>
      <c r="Q18" s="7">
        <v>2290</v>
      </c>
      <c r="R18" s="7">
        <v>67.3</v>
      </c>
      <c r="T18" s="7">
        <v>2300</v>
      </c>
      <c r="U18" s="7">
        <v>3600</v>
      </c>
      <c r="Y18" s="7">
        <v>0</v>
      </c>
      <c r="Z18" s="7">
        <v>425</v>
      </c>
      <c r="AA18" s="7">
        <v>0</v>
      </c>
      <c r="AB18" s="7">
        <v>66.400000000000006</v>
      </c>
      <c r="AC18" s="7">
        <v>66.400000000000006</v>
      </c>
      <c r="AD18" s="7">
        <v>0</v>
      </c>
      <c r="AE18" s="7">
        <v>20.2</v>
      </c>
      <c r="AF18" s="7">
        <v>20.2</v>
      </c>
      <c r="AG18" s="7">
        <v>348.33</v>
      </c>
      <c r="AH18" s="7">
        <v>2541</v>
      </c>
      <c r="AI18" s="7">
        <v>0</v>
      </c>
      <c r="AJ18" s="2">
        <v>9409</v>
      </c>
      <c r="AK18" s="7" t="s">
        <v>79</v>
      </c>
      <c r="AL18" s="7" t="s">
        <v>80</v>
      </c>
      <c r="AM18" s="7" t="s">
        <v>81</v>
      </c>
      <c r="AO18" s="7" t="s">
        <v>82</v>
      </c>
      <c r="AP18" s="7">
        <v>21.4</v>
      </c>
      <c r="AQ18" s="7" t="s">
        <v>82</v>
      </c>
      <c r="AR18" s="7" t="s">
        <v>82</v>
      </c>
      <c r="AS18" s="7" t="s">
        <v>83</v>
      </c>
      <c r="AT18" s="7" t="s">
        <v>83</v>
      </c>
      <c r="AU18" s="7" t="s">
        <v>79</v>
      </c>
      <c r="AV18" s="7">
        <v>2.09</v>
      </c>
      <c r="AW18" s="7" t="s">
        <v>83</v>
      </c>
      <c r="AX18" s="7" t="s">
        <v>84</v>
      </c>
      <c r="AY18" s="7" t="s">
        <v>79</v>
      </c>
      <c r="AZ18" s="7">
        <v>16.3</v>
      </c>
      <c r="BA18" s="7" t="s">
        <v>84</v>
      </c>
      <c r="BB18" s="7">
        <v>17</v>
      </c>
      <c r="BC18" s="7" t="s">
        <v>84</v>
      </c>
      <c r="BD18" s="7" t="s">
        <v>85</v>
      </c>
      <c r="BE18" s="7" t="s">
        <v>82</v>
      </c>
      <c r="BF18" s="7" t="s">
        <v>86</v>
      </c>
      <c r="BG18" s="7" t="s">
        <v>87</v>
      </c>
      <c r="BH18" s="7">
        <v>26</v>
      </c>
      <c r="BI18" s="7" t="s">
        <v>88</v>
      </c>
    </row>
    <row r="19" spans="1:61">
      <c r="A19" s="7" t="s">
        <v>121</v>
      </c>
      <c r="B19" s="7">
        <v>786.2</v>
      </c>
      <c r="C19" s="7">
        <v>56.425890000000003</v>
      </c>
      <c r="D19" s="7">
        <v>-120.06863</v>
      </c>
      <c r="E19" s="7" t="s">
        <v>117</v>
      </c>
      <c r="F19" s="7" t="s">
        <v>74</v>
      </c>
      <c r="H19" s="7" t="s">
        <v>98</v>
      </c>
      <c r="I19" s="8">
        <v>44749</v>
      </c>
      <c r="J19" s="7" t="s">
        <v>122</v>
      </c>
      <c r="K19" s="7" t="s">
        <v>77</v>
      </c>
      <c r="L19" s="7" t="s">
        <v>78</v>
      </c>
      <c r="M19" s="7">
        <v>7.21</v>
      </c>
      <c r="N19" s="7">
        <v>15015</v>
      </c>
      <c r="O19" s="7">
        <v>919</v>
      </c>
      <c r="P19" s="7">
        <v>169</v>
      </c>
      <c r="Q19" s="7">
        <v>2810</v>
      </c>
      <c r="R19" s="7">
        <v>98</v>
      </c>
      <c r="T19" s="7">
        <v>2550</v>
      </c>
      <c r="U19" s="7">
        <v>4410</v>
      </c>
      <c r="X19" s="7">
        <v>4.2000000000000003E-2</v>
      </c>
      <c r="Y19" s="7">
        <v>0</v>
      </c>
      <c r="Z19" s="7">
        <v>481.9</v>
      </c>
      <c r="AA19" s="7">
        <v>4</v>
      </c>
      <c r="AB19" s="7">
        <v>114</v>
      </c>
      <c r="AC19" s="7">
        <v>118</v>
      </c>
      <c r="AD19" s="7">
        <v>0.9</v>
      </c>
      <c r="AE19" s="7">
        <v>34.799999999999997</v>
      </c>
      <c r="AF19" s="7">
        <v>35.700000000000003</v>
      </c>
      <c r="AG19" s="7">
        <v>395</v>
      </c>
      <c r="AH19" s="7">
        <v>2991</v>
      </c>
      <c r="AI19" s="7">
        <v>0</v>
      </c>
      <c r="AJ19" s="2">
        <v>11193</v>
      </c>
      <c r="AK19" s="7" t="s">
        <v>79</v>
      </c>
      <c r="AL19" s="7" t="s">
        <v>80</v>
      </c>
      <c r="AM19" s="7" t="s">
        <v>81</v>
      </c>
      <c r="AO19" s="7" t="s">
        <v>82</v>
      </c>
      <c r="AP19" s="7">
        <v>26</v>
      </c>
      <c r="AQ19" s="7" t="s">
        <v>82</v>
      </c>
      <c r="AR19" s="7" t="s">
        <v>119</v>
      </c>
      <c r="AS19" s="7" t="s">
        <v>83</v>
      </c>
      <c r="AT19" s="7" t="s">
        <v>83</v>
      </c>
      <c r="AU19" s="7" t="s">
        <v>79</v>
      </c>
      <c r="AV19" s="7">
        <v>2.1800000000000002</v>
      </c>
      <c r="AW19" s="7" t="s">
        <v>83</v>
      </c>
      <c r="AX19" s="7" t="s">
        <v>84</v>
      </c>
      <c r="AY19" s="7" t="s">
        <v>79</v>
      </c>
      <c r="AZ19" s="7">
        <v>17.100000000000001</v>
      </c>
      <c r="BA19" s="7" t="s">
        <v>84</v>
      </c>
      <c r="BB19" s="7">
        <v>16.8</v>
      </c>
      <c r="BC19" s="7" t="s">
        <v>84</v>
      </c>
      <c r="BD19" s="7" t="s">
        <v>85</v>
      </c>
      <c r="BE19" s="7" t="s">
        <v>82</v>
      </c>
      <c r="BF19" s="7" t="s">
        <v>86</v>
      </c>
      <c r="BG19" s="7" t="s">
        <v>87</v>
      </c>
      <c r="BH19" s="7">
        <v>44</v>
      </c>
      <c r="BI19" s="7" t="s">
        <v>88</v>
      </c>
    </row>
    <row r="20" spans="1:61">
      <c r="A20" s="7" t="s">
        <v>121</v>
      </c>
      <c r="B20" s="7">
        <v>786.2</v>
      </c>
      <c r="C20" s="7">
        <v>56.425890000000003</v>
      </c>
      <c r="D20" s="7">
        <v>-120.06863</v>
      </c>
      <c r="E20" s="7" t="s">
        <v>117</v>
      </c>
      <c r="F20" s="7" t="s">
        <v>74</v>
      </c>
      <c r="G20" s="7" t="s">
        <v>89</v>
      </c>
      <c r="H20" s="7" t="s">
        <v>98</v>
      </c>
      <c r="I20" s="8">
        <v>44749</v>
      </c>
      <c r="J20" s="7" t="s">
        <v>123</v>
      </c>
      <c r="K20" s="7" t="s">
        <v>77</v>
      </c>
      <c r="L20" s="7" t="s">
        <v>78</v>
      </c>
      <c r="M20" s="7">
        <v>7.39</v>
      </c>
      <c r="N20" s="7">
        <v>15290.5</v>
      </c>
      <c r="O20" s="7">
        <v>930</v>
      </c>
      <c r="P20" s="7">
        <v>172</v>
      </c>
      <c r="Q20" s="7">
        <v>2820</v>
      </c>
      <c r="R20" s="7">
        <v>98.8</v>
      </c>
      <c r="T20" s="7">
        <v>2600</v>
      </c>
      <c r="U20" s="7">
        <v>4420</v>
      </c>
      <c r="X20" s="7">
        <v>4.1000000000000002E-2</v>
      </c>
      <c r="Y20" s="7">
        <v>0</v>
      </c>
      <c r="Z20" s="7">
        <v>508.3</v>
      </c>
      <c r="AA20" s="7">
        <v>0</v>
      </c>
      <c r="AB20" s="7">
        <v>117</v>
      </c>
      <c r="AC20" s="7">
        <v>117</v>
      </c>
      <c r="AD20" s="7">
        <v>0</v>
      </c>
      <c r="AE20" s="7">
        <v>35.700000000000003</v>
      </c>
      <c r="AF20" s="7">
        <v>35.700000000000003</v>
      </c>
      <c r="AG20" s="7">
        <v>416.67</v>
      </c>
      <c r="AH20" s="7">
        <v>3031</v>
      </c>
      <c r="AI20" s="7">
        <v>0</v>
      </c>
      <c r="AJ20" s="2">
        <v>11290</v>
      </c>
      <c r="AK20" s="7" t="s">
        <v>79</v>
      </c>
      <c r="AL20" s="7" t="s">
        <v>80</v>
      </c>
      <c r="AM20" s="7" t="s">
        <v>81</v>
      </c>
      <c r="AO20" s="7" t="s">
        <v>82</v>
      </c>
      <c r="AP20" s="7">
        <v>26</v>
      </c>
      <c r="AQ20" s="7" t="s">
        <v>82</v>
      </c>
      <c r="AR20" s="7" t="s">
        <v>82</v>
      </c>
      <c r="AS20" s="7" t="s">
        <v>83</v>
      </c>
      <c r="AT20" s="7" t="s">
        <v>83</v>
      </c>
      <c r="AU20" s="7" t="s">
        <v>79</v>
      </c>
      <c r="AV20" s="7">
        <v>2.19</v>
      </c>
      <c r="AW20" s="7" t="s">
        <v>83</v>
      </c>
      <c r="AX20" s="7" t="s">
        <v>84</v>
      </c>
      <c r="AY20" s="7" t="s">
        <v>79</v>
      </c>
      <c r="AZ20" s="7">
        <v>17</v>
      </c>
      <c r="BA20" s="7" t="s">
        <v>84</v>
      </c>
      <c r="BB20" s="7">
        <v>16.8</v>
      </c>
      <c r="BC20" s="7" t="s">
        <v>84</v>
      </c>
      <c r="BD20" s="7" t="s">
        <v>85</v>
      </c>
      <c r="BE20" s="7" t="s">
        <v>82</v>
      </c>
      <c r="BF20" s="7" t="s">
        <v>86</v>
      </c>
      <c r="BG20" s="7" t="s">
        <v>87</v>
      </c>
      <c r="BH20" s="7">
        <v>40</v>
      </c>
      <c r="BI20" s="7" t="s">
        <v>88</v>
      </c>
    </row>
    <row r="21" spans="1:61">
      <c r="A21" s="7" t="s">
        <v>124</v>
      </c>
      <c r="B21" s="7">
        <v>772.9</v>
      </c>
      <c r="C21" s="7">
        <v>56.425939999999997</v>
      </c>
      <c r="D21" s="7">
        <v>-120.04723</v>
      </c>
      <c r="E21" s="7" t="s">
        <v>117</v>
      </c>
      <c r="F21" s="7" t="s">
        <v>74</v>
      </c>
      <c r="H21" s="7" t="s">
        <v>98</v>
      </c>
      <c r="I21" s="8">
        <v>44749</v>
      </c>
      <c r="J21" s="7" t="s">
        <v>125</v>
      </c>
      <c r="K21" s="7" t="s">
        <v>77</v>
      </c>
      <c r="L21" s="7" t="s">
        <v>78</v>
      </c>
      <c r="M21" s="7">
        <v>7.61</v>
      </c>
      <c r="N21" s="7">
        <v>14577.3</v>
      </c>
      <c r="O21" s="7">
        <v>867</v>
      </c>
      <c r="P21" s="7">
        <v>186</v>
      </c>
      <c r="Q21" s="7">
        <v>2870</v>
      </c>
      <c r="R21" s="7">
        <v>90.2</v>
      </c>
      <c r="T21" s="7">
        <v>2500</v>
      </c>
      <c r="U21" s="7">
        <v>4470</v>
      </c>
      <c r="X21" s="7">
        <v>8.0000000000000002E-3</v>
      </c>
      <c r="Y21" s="7">
        <v>0</v>
      </c>
      <c r="Z21" s="7">
        <v>459.5</v>
      </c>
      <c r="AA21" s="7">
        <v>0.9</v>
      </c>
      <c r="AB21" s="7">
        <v>113</v>
      </c>
      <c r="AC21" s="7">
        <v>113.9</v>
      </c>
      <c r="AD21" s="7">
        <v>0.2</v>
      </c>
      <c r="AE21" s="7">
        <v>34.5</v>
      </c>
      <c r="AF21" s="7">
        <v>34.700000000000003</v>
      </c>
      <c r="AG21" s="7">
        <v>376.67</v>
      </c>
      <c r="AH21" s="7">
        <v>2931</v>
      </c>
      <c r="AI21" s="7">
        <v>0</v>
      </c>
      <c r="AJ21" s="2">
        <v>11209</v>
      </c>
      <c r="AK21" s="7" t="s">
        <v>79</v>
      </c>
      <c r="AL21" s="7" t="s">
        <v>80</v>
      </c>
      <c r="AM21" s="7" t="s">
        <v>81</v>
      </c>
      <c r="AO21" s="7" t="s">
        <v>82</v>
      </c>
      <c r="AP21" s="7">
        <v>24.9</v>
      </c>
      <c r="AQ21" s="7" t="s">
        <v>82</v>
      </c>
      <c r="AR21" s="7" t="s">
        <v>119</v>
      </c>
      <c r="AS21" s="7" t="s">
        <v>83</v>
      </c>
      <c r="AT21" s="7" t="s">
        <v>83</v>
      </c>
      <c r="AU21" s="7" t="s">
        <v>79</v>
      </c>
      <c r="AV21" s="7">
        <v>2.15</v>
      </c>
      <c r="AW21" s="7" t="s">
        <v>83</v>
      </c>
      <c r="AX21" s="7" t="s">
        <v>84</v>
      </c>
      <c r="AY21" s="7" t="s">
        <v>79</v>
      </c>
      <c r="AZ21" s="7">
        <v>17.5</v>
      </c>
      <c r="BA21" s="7" t="s">
        <v>84</v>
      </c>
      <c r="BB21" s="7">
        <v>18.5</v>
      </c>
      <c r="BC21" s="7" t="s">
        <v>84</v>
      </c>
      <c r="BD21" s="7" t="s">
        <v>85</v>
      </c>
      <c r="BE21" s="7" t="s">
        <v>82</v>
      </c>
      <c r="BF21" s="7" t="s">
        <v>86</v>
      </c>
      <c r="BG21" s="7" t="s">
        <v>126</v>
      </c>
      <c r="BH21" s="7">
        <v>15</v>
      </c>
      <c r="BI21" s="7" t="s">
        <v>88</v>
      </c>
    </row>
    <row r="22" spans="1:61">
      <c r="A22" s="7" t="s">
        <v>124</v>
      </c>
      <c r="B22" s="7">
        <v>772.9</v>
      </c>
      <c r="C22" s="7">
        <v>56.425939999999997</v>
      </c>
      <c r="D22" s="7">
        <v>-120.04723</v>
      </c>
      <c r="E22" s="7" t="s">
        <v>117</v>
      </c>
      <c r="F22" s="7" t="s">
        <v>74</v>
      </c>
      <c r="G22" s="7" t="s">
        <v>89</v>
      </c>
      <c r="H22" s="7" t="s">
        <v>98</v>
      </c>
      <c r="I22" s="8">
        <v>44749</v>
      </c>
      <c r="J22" s="7" t="s">
        <v>127</v>
      </c>
      <c r="K22" s="7" t="s">
        <v>77</v>
      </c>
      <c r="L22" s="7" t="s">
        <v>78</v>
      </c>
      <c r="M22" s="7">
        <v>7.55</v>
      </c>
      <c r="N22" s="7">
        <v>14749.3</v>
      </c>
      <c r="O22" s="7">
        <v>869</v>
      </c>
      <c r="P22" s="7">
        <v>183</v>
      </c>
      <c r="Q22" s="7">
        <v>2860</v>
      </c>
      <c r="R22" s="7">
        <v>91.5</v>
      </c>
      <c r="T22" s="7">
        <v>2500</v>
      </c>
      <c r="U22" s="7">
        <v>4430</v>
      </c>
      <c r="Y22" s="7">
        <v>0</v>
      </c>
      <c r="Z22" s="7">
        <v>510.4</v>
      </c>
      <c r="AA22" s="7">
        <v>0</v>
      </c>
      <c r="AB22" s="7">
        <v>109</v>
      </c>
      <c r="AC22" s="7">
        <v>109</v>
      </c>
      <c r="AD22" s="7">
        <v>0</v>
      </c>
      <c r="AE22" s="7">
        <v>33.200000000000003</v>
      </c>
      <c r="AF22" s="7">
        <v>33.200000000000003</v>
      </c>
      <c r="AG22" s="7">
        <v>418.33</v>
      </c>
      <c r="AH22" s="7">
        <v>2923</v>
      </c>
      <c r="AI22" s="7">
        <v>0</v>
      </c>
      <c r="AJ22" s="2">
        <v>11184</v>
      </c>
      <c r="AK22" s="7" t="s">
        <v>79</v>
      </c>
      <c r="AL22" s="7" t="s">
        <v>80</v>
      </c>
      <c r="AM22" s="7" t="s">
        <v>81</v>
      </c>
      <c r="AO22" s="7" t="s">
        <v>82</v>
      </c>
      <c r="AP22" s="7">
        <v>24.7</v>
      </c>
      <c r="AQ22" s="7" t="s">
        <v>82</v>
      </c>
      <c r="AR22" s="7" t="s">
        <v>82</v>
      </c>
      <c r="AS22" s="7" t="s">
        <v>83</v>
      </c>
      <c r="AT22" s="7" t="s">
        <v>83</v>
      </c>
      <c r="AU22" s="7" t="s">
        <v>79</v>
      </c>
      <c r="AV22" s="7">
        <v>2.09</v>
      </c>
      <c r="AW22" s="7" t="s">
        <v>83</v>
      </c>
      <c r="AX22" s="7" t="s">
        <v>84</v>
      </c>
      <c r="AY22" s="7" t="s">
        <v>79</v>
      </c>
      <c r="AZ22" s="7">
        <v>17.2</v>
      </c>
      <c r="BA22" s="7" t="s">
        <v>84</v>
      </c>
      <c r="BB22" s="7">
        <v>18.100000000000001</v>
      </c>
      <c r="BC22" s="7" t="s">
        <v>84</v>
      </c>
      <c r="BD22" s="7" t="s">
        <v>85</v>
      </c>
      <c r="BE22" s="7" t="s">
        <v>82</v>
      </c>
      <c r="BF22" s="7" t="s">
        <v>86</v>
      </c>
      <c r="BG22" s="7" t="s">
        <v>87</v>
      </c>
      <c r="BH22" s="7">
        <v>24</v>
      </c>
      <c r="BI22" s="7" t="s">
        <v>88</v>
      </c>
    </row>
    <row r="23" spans="1:61">
      <c r="A23" s="7" t="s">
        <v>128</v>
      </c>
      <c r="B23" s="7">
        <v>773.8</v>
      </c>
      <c r="C23" s="7">
        <v>56.423349999999999</v>
      </c>
      <c r="D23" s="7">
        <v>-120.04665</v>
      </c>
      <c r="E23" s="7" t="s">
        <v>117</v>
      </c>
      <c r="F23" s="7" t="s">
        <v>74</v>
      </c>
      <c r="H23" s="7" t="s">
        <v>98</v>
      </c>
      <c r="I23" s="8">
        <v>44749</v>
      </c>
      <c r="J23" s="7" t="s">
        <v>129</v>
      </c>
      <c r="K23" s="7" t="s">
        <v>77</v>
      </c>
      <c r="L23" s="7" t="s">
        <v>78</v>
      </c>
      <c r="M23" s="7">
        <v>7.76</v>
      </c>
      <c r="N23" s="7">
        <v>14662.8</v>
      </c>
      <c r="O23" s="7">
        <v>937</v>
      </c>
      <c r="P23" s="7">
        <v>169</v>
      </c>
      <c r="Q23" s="7">
        <v>2780</v>
      </c>
      <c r="R23" s="7">
        <v>91.5</v>
      </c>
      <c r="T23" s="7">
        <v>2610</v>
      </c>
      <c r="U23" s="7">
        <v>4390</v>
      </c>
      <c r="X23" s="7">
        <v>3.2000000000000001E-2</v>
      </c>
      <c r="Y23" s="7">
        <v>0</v>
      </c>
      <c r="Z23" s="7">
        <v>589.70000000000005</v>
      </c>
      <c r="AA23" s="7">
        <v>0</v>
      </c>
      <c r="AB23" s="7">
        <v>119</v>
      </c>
      <c r="AC23" s="7">
        <v>119</v>
      </c>
      <c r="AD23" s="7">
        <v>0</v>
      </c>
      <c r="AE23" s="7">
        <v>36.299999999999997</v>
      </c>
      <c r="AF23" s="7">
        <v>36.299999999999997</v>
      </c>
      <c r="AG23" s="7">
        <v>483.33</v>
      </c>
      <c r="AH23" s="7">
        <v>3036</v>
      </c>
      <c r="AI23" s="7">
        <v>0</v>
      </c>
      <c r="AJ23" s="2">
        <v>11267</v>
      </c>
      <c r="AK23" s="7" t="s">
        <v>79</v>
      </c>
      <c r="AL23" s="7" t="s">
        <v>80</v>
      </c>
      <c r="AM23" s="7" t="s">
        <v>81</v>
      </c>
      <c r="AO23" s="7" t="s">
        <v>82</v>
      </c>
      <c r="AP23" s="7">
        <v>25</v>
      </c>
      <c r="AQ23" s="7" t="s">
        <v>82</v>
      </c>
      <c r="AR23" s="7" t="s">
        <v>82</v>
      </c>
      <c r="AS23" s="7" t="s">
        <v>83</v>
      </c>
      <c r="AT23" s="7" t="s">
        <v>83</v>
      </c>
      <c r="AU23" s="7" t="s">
        <v>79</v>
      </c>
      <c r="AV23" s="7">
        <v>2.2200000000000002</v>
      </c>
      <c r="AW23" s="7" t="s">
        <v>83</v>
      </c>
      <c r="AX23" s="7" t="s">
        <v>84</v>
      </c>
      <c r="AY23" s="7" t="s">
        <v>79</v>
      </c>
      <c r="AZ23" s="7">
        <v>17.600000000000001</v>
      </c>
      <c r="BA23" s="7" t="s">
        <v>84</v>
      </c>
      <c r="BB23" s="7">
        <v>19.7</v>
      </c>
      <c r="BC23" s="7" t="s">
        <v>84</v>
      </c>
      <c r="BD23" s="7" t="s">
        <v>85</v>
      </c>
      <c r="BE23" s="7" t="s">
        <v>82</v>
      </c>
      <c r="BF23" s="7" t="s">
        <v>86</v>
      </c>
      <c r="BG23" s="7" t="s">
        <v>87</v>
      </c>
      <c r="BH23" s="7">
        <v>22</v>
      </c>
      <c r="BI23" s="7" t="s">
        <v>88</v>
      </c>
    </row>
    <row r="24" spans="1:61">
      <c r="A24" s="7" t="s">
        <v>128</v>
      </c>
      <c r="B24" s="7">
        <v>773.8</v>
      </c>
      <c r="C24" s="7">
        <v>56.423349999999999</v>
      </c>
      <c r="D24" s="7">
        <v>-120.04665</v>
      </c>
      <c r="E24" s="7" t="s">
        <v>117</v>
      </c>
      <c r="F24" s="7" t="s">
        <v>74</v>
      </c>
      <c r="G24" s="7" t="s">
        <v>89</v>
      </c>
      <c r="H24" s="7" t="s">
        <v>98</v>
      </c>
      <c r="I24" s="8">
        <v>44749</v>
      </c>
      <c r="J24" s="7" t="s">
        <v>130</v>
      </c>
      <c r="K24" s="7" t="s">
        <v>77</v>
      </c>
      <c r="L24" s="7" t="s">
        <v>78</v>
      </c>
      <c r="M24" s="7">
        <v>8.42</v>
      </c>
      <c r="N24" s="7">
        <v>14992.5</v>
      </c>
      <c r="O24" s="7">
        <v>1010</v>
      </c>
      <c r="P24" s="7">
        <v>175</v>
      </c>
      <c r="Q24" s="7">
        <v>2780</v>
      </c>
      <c r="R24" s="7">
        <v>93.3</v>
      </c>
      <c r="T24" s="7">
        <v>2560</v>
      </c>
      <c r="U24" s="7">
        <v>4340</v>
      </c>
      <c r="X24" s="7">
        <v>2.8000000000000001E-2</v>
      </c>
      <c r="Y24" s="7">
        <v>38</v>
      </c>
      <c r="Z24" s="7">
        <v>524.6</v>
      </c>
      <c r="AA24" s="7">
        <v>4.3</v>
      </c>
      <c r="AB24" s="7">
        <v>101</v>
      </c>
      <c r="AC24" s="7">
        <v>105.3</v>
      </c>
      <c r="AD24" s="7">
        <v>1</v>
      </c>
      <c r="AE24" s="7">
        <v>30.8</v>
      </c>
      <c r="AF24" s="7">
        <v>31.8</v>
      </c>
      <c r="AG24" s="7">
        <v>493.33</v>
      </c>
      <c r="AH24" s="7">
        <v>3243</v>
      </c>
      <c r="AI24" s="7">
        <v>0</v>
      </c>
      <c r="AJ24" s="2">
        <v>11254</v>
      </c>
      <c r="AK24" s="7" t="s">
        <v>79</v>
      </c>
      <c r="AL24" s="7" t="s">
        <v>80</v>
      </c>
      <c r="AM24" s="7" t="s">
        <v>81</v>
      </c>
      <c r="AO24" s="7" t="s">
        <v>82</v>
      </c>
      <c r="AP24" s="7">
        <v>24.6</v>
      </c>
      <c r="AQ24" s="7" t="s">
        <v>82</v>
      </c>
      <c r="AR24" s="7" t="s">
        <v>119</v>
      </c>
      <c r="AS24" s="7" t="s">
        <v>83</v>
      </c>
      <c r="AT24" s="7" t="s">
        <v>83</v>
      </c>
      <c r="AU24" s="7" t="s">
        <v>79</v>
      </c>
      <c r="AV24" s="7">
        <v>2.1800000000000002</v>
      </c>
      <c r="AW24" s="7" t="s">
        <v>83</v>
      </c>
      <c r="AX24" s="7" t="s">
        <v>84</v>
      </c>
      <c r="AY24" s="7" t="s">
        <v>79</v>
      </c>
      <c r="AZ24" s="7">
        <v>17.3</v>
      </c>
      <c r="BA24" s="7" t="s">
        <v>84</v>
      </c>
      <c r="BB24" s="7">
        <v>19.3</v>
      </c>
      <c r="BC24" s="7" t="s">
        <v>84</v>
      </c>
      <c r="BD24" s="7" t="s">
        <v>85</v>
      </c>
      <c r="BE24" s="7" t="s">
        <v>82</v>
      </c>
      <c r="BF24" s="7" t="s">
        <v>86</v>
      </c>
      <c r="BG24" s="7" t="s">
        <v>87</v>
      </c>
      <c r="BH24" s="7">
        <v>19</v>
      </c>
      <c r="BI24" s="7" t="s">
        <v>88</v>
      </c>
    </row>
    <row r="25" spans="1:61">
      <c r="A25" s="7" t="s">
        <v>131</v>
      </c>
      <c r="B25" s="7">
        <v>741.6</v>
      </c>
      <c r="C25" s="7">
        <v>56.356679999999997</v>
      </c>
      <c r="D25" s="7">
        <v>-120.01154</v>
      </c>
      <c r="E25" s="7" t="s">
        <v>117</v>
      </c>
      <c r="F25" s="7" t="s">
        <v>74</v>
      </c>
      <c r="H25" s="7" t="s">
        <v>98</v>
      </c>
      <c r="I25" s="8">
        <v>44749</v>
      </c>
      <c r="J25" s="7" t="s">
        <v>132</v>
      </c>
      <c r="K25" s="7" t="s">
        <v>77</v>
      </c>
      <c r="L25" s="7" t="s">
        <v>78</v>
      </c>
      <c r="M25" s="7">
        <v>8.17</v>
      </c>
      <c r="N25" s="7">
        <v>19802</v>
      </c>
      <c r="O25" s="7">
        <v>1010</v>
      </c>
      <c r="P25" s="7">
        <v>333</v>
      </c>
      <c r="Q25" s="7">
        <v>4210</v>
      </c>
      <c r="R25" s="7">
        <v>121</v>
      </c>
      <c r="S25" s="7">
        <v>0.3</v>
      </c>
      <c r="T25" s="7">
        <v>3610</v>
      </c>
      <c r="U25" s="7">
        <v>6270</v>
      </c>
      <c r="X25" s="7">
        <v>0.04</v>
      </c>
      <c r="Y25" s="7">
        <v>0</v>
      </c>
      <c r="Z25" s="7">
        <v>307</v>
      </c>
      <c r="AA25" s="7">
        <v>2.2999999999999998</v>
      </c>
      <c r="AB25" s="7">
        <v>155</v>
      </c>
      <c r="AC25" s="7">
        <v>157.30000000000001</v>
      </c>
      <c r="AD25" s="7">
        <v>0.5</v>
      </c>
      <c r="AE25" s="7">
        <v>47.3</v>
      </c>
      <c r="AF25" s="7">
        <v>47.8</v>
      </c>
      <c r="AG25" s="7">
        <v>251.67</v>
      </c>
      <c r="AH25" s="7">
        <v>3893</v>
      </c>
      <c r="AI25" s="7">
        <v>0</v>
      </c>
      <c r="AJ25" s="2">
        <v>15705</v>
      </c>
      <c r="AK25" s="7" t="s">
        <v>79</v>
      </c>
      <c r="AL25" s="7" t="s">
        <v>80</v>
      </c>
      <c r="AM25" s="7" t="s">
        <v>81</v>
      </c>
      <c r="AO25" s="7" t="s">
        <v>82</v>
      </c>
      <c r="AP25" s="7">
        <v>38</v>
      </c>
      <c r="AQ25" s="7" t="s">
        <v>82</v>
      </c>
      <c r="AR25" s="7" t="s">
        <v>133</v>
      </c>
      <c r="AS25" s="7" t="s">
        <v>83</v>
      </c>
      <c r="AT25" s="7" t="s">
        <v>83</v>
      </c>
      <c r="AU25" s="7" t="s">
        <v>79</v>
      </c>
      <c r="AV25" s="7">
        <v>2.0499999999999998</v>
      </c>
      <c r="AW25" s="7" t="s">
        <v>83</v>
      </c>
      <c r="AX25" s="7" t="s">
        <v>84</v>
      </c>
      <c r="AY25" s="7" t="s">
        <v>79</v>
      </c>
      <c r="AZ25" s="7">
        <v>15.3</v>
      </c>
      <c r="BA25" s="7" t="s">
        <v>84</v>
      </c>
      <c r="BB25" s="7">
        <v>18.5</v>
      </c>
      <c r="BC25" s="7" t="s">
        <v>84</v>
      </c>
      <c r="BD25" s="7" t="s">
        <v>85</v>
      </c>
      <c r="BE25" s="7" t="s">
        <v>82</v>
      </c>
      <c r="BF25" s="7" t="s">
        <v>86</v>
      </c>
      <c r="BG25" s="7" t="s">
        <v>87</v>
      </c>
      <c r="BH25" s="7">
        <v>47</v>
      </c>
      <c r="BI25" s="7" t="s">
        <v>88</v>
      </c>
    </row>
    <row r="26" spans="1:61">
      <c r="A26" s="7" t="s">
        <v>134</v>
      </c>
      <c r="B26" s="7">
        <v>687</v>
      </c>
      <c r="C26" s="7">
        <v>56.361249999999998</v>
      </c>
      <c r="D26" s="7">
        <v>-120.11122</v>
      </c>
      <c r="E26" s="7" t="s">
        <v>117</v>
      </c>
      <c r="F26" s="7" t="s">
        <v>74</v>
      </c>
      <c r="H26" s="7" t="s">
        <v>98</v>
      </c>
      <c r="I26" s="8">
        <v>44749</v>
      </c>
      <c r="J26" s="7" t="s">
        <v>135</v>
      </c>
      <c r="K26" s="7" t="s">
        <v>77</v>
      </c>
      <c r="L26" s="7" t="s">
        <v>78</v>
      </c>
      <c r="M26" s="7">
        <v>8.7100000000000009</v>
      </c>
      <c r="N26" s="7">
        <v>17667.8</v>
      </c>
      <c r="O26" s="7">
        <v>783</v>
      </c>
      <c r="P26" s="7">
        <v>304</v>
      </c>
      <c r="Q26" s="7">
        <v>3520</v>
      </c>
      <c r="R26" s="7">
        <v>105</v>
      </c>
      <c r="T26" s="7">
        <v>2510</v>
      </c>
      <c r="U26" s="7">
        <v>5080</v>
      </c>
      <c r="X26" s="7">
        <v>0.13400000000000001</v>
      </c>
      <c r="Y26" s="7">
        <v>118</v>
      </c>
      <c r="Z26" s="7">
        <v>461.6</v>
      </c>
      <c r="AA26" s="7">
        <v>0</v>
      </c>
      <c r="AB26" s="7">
        <v>129</v>
      </c>
      <c r="AC26" s="7">
        <v>129</v>
      </c>
      <c r="AD26" s="7">
        <v>0</v>
      </c>
      <c r="AE26" s="7">
        <v>39.299999999999997</v>
      </c>
      <c r="AF26" s="7">
        <v>39.299999999999997</v>
      </c>
      <c r="AG26" s="7">
        <v>575</v>
      </c>
      <c r="AH26" s="7">
        <v>3207</v>
      </c>
      <c r="AI26" s="7">
        <v>0</v>
      </c>
      <c r="AJ26" s="2">
        <v>12647</v>
      </c>
      <c r="AK26" s="7" t="s">
        <v>79</v>
      </c>
      <c r="AL26" s="7" t="s">
        <v>80</v>
      </c>
      <c r="AM26" s="7" t="s">
        <v>81</v>
      </c>
      <c r="AO26" s="7" t="s">
        <v>82</v>
      </c>
      <c r="AP26" s="7">
        <v>36.200000000000003</v>
      </c>
      <c r="AQ26" s="7" t="s">
        <v>82</v>
      </c>
      <c r="AR26" s="7" t="s">
        <v>133</v>
      </c>
      <c r="AS26" s="7" t="s">
        <v>83</v>
      </c>
      <c r="AT26" s="7" t="s">
        <v>83</v>
      </c>
      <c r="AU26" s="7" t="s">
        <v>79</v>
      </c>
      <c r="AV26" s="7">
        <v>1.87</v>
      </c>
      <c r="AW26" s="7" t="s">
        <v>83</v>
      </c>
      <c r="AX26" s="7" t="s">
        <v>84</v>
      </c>
      <c r="AY26" s="7" t="s">
        <v>79</v>
      </c>
      <c r="AZ26" s="7">
        <v>17.7</v>
      </c>
      <c r="BA26" s="7" t="s">
        <v>84</v>
      </c>
      <c r="BB26" s="7">
        <v>18.2</v>
      </c>
      <c r="BC26" s="7" t="s">
        <v>84</v>
      </c>
      <c r="BD26" s="7" t="s">
        <v>85</v>
      </c>
      <c r="BE26" s="7" t="s">
        <v>82</v>
      </c>
      <c r="BF26" s="7" t="s">
        <v>86</v>
      </c>
      <c r="BG26" s="7" t="s">
        <v>87</v>
      </c>
      <c r="BH26" s="7">
        <v>64</v>
      </c>
      <c r="BI26" s="7" t="s">
        <v>88</v>
      </c>
    </row>
    <row r="27" spans="1:61">
      <c r="A27" s="7" t="s">
        <v>134</v>
      </c>
      <c r="B27" s="7">
        <v>687</v>
      </c>
      <c r="C27" s="7">
        <v>56.361249999999998</v>
      </c>
      <c r="D27" s="7">
        <v>-120.11122</v>
      </c>
      <c r="E27" s="7" t="s">
        <v>117</v>
      </c>
      <c r="F27" s="7" t="s">
        <v>74</v>
      </c>
      <c r="G27" s="7" t="s">
        <v>89</v>
      </c>
      <c r="H27" s="7" t="s">
        <v>98</v>
      </c>
      <c r="I27" s="8">
        <v>44749</v>
      </c>
      <c r="J27" s="7" t="s">
        <v>136</v>
      </c>
      <c r="K27" s="7" t="s">
        <v>77</v>
      </c>
      <c r="L27" s="7" t="s">
        <v>78</v>
      </c>
      <c r="M27" s="7">
        <v>8.66</v>
      </c>
      <c r="N27" s="7">
        <v>17605.599999999999</v>
      </c>
      <c r="O27" s="7">
        <v>787</v>
      </c>
      <c r="P27" s="7">
        <v>307</v>
      </c>
      <c r="Q27" s="7">
        <v>3550</v>
      </c>
      <c r="R27" s="7">
        <v>106</v>
      </c>
      <c r="T27" s="7">
        <v>2540</v>
      </c>
      <c r="U27" s="7">
        <v>5070</v>
      </c>
      <c r="X27" s="7">
        <v>0.11899999999999999</v>
      </c>
      <c r="Y27" s="7">
        <v>98</v>
      </c>
      <c r="Z27" s="7">
        <v>563.20000000000005</v>
      </c>
      <c r="AA27" s="7">
        <v>0</v>
      </c>
      <c r="AB27" s="7">
        <v>130</v>
      </c>
      <c r="AC27" s="7">
        <v>130</v>
      </c>
      <c r="AD27" s="7">
        <v>0</v>
      </c>
      <c r="AE27" s="7">
        <v>39.6</v>
      </c>
      <c r="AF27" s="7">
        <v>39.6</v>
      </c>
      <c r="AG27" s="7">
        <v>625</v>
      </c>
      <c r="AH27" s="7">
        <v>3229</v>
      </c>
      <c r="AI27" s="7">
        <v>0</v>
      </c>
      <c r="AJ27" s="2">
        <v>12735</v>
      </c>
      <c r="AK27" s="7" t="s">
        <v>79</v>
      </c>
      <c r="AL27" s="7" t="s">
        <v>80</v>
      </c>
      <c r="AM27" s="7" t="s">
        <v>81</v>
      </c>
      <c r="AO27" s="7" t="s">
        <v>82</v>
      </c>
      <c r="AP27" s="7">
        <v>36.1</v>
      </c>
      <c r="AQ27" s="7" t="s">
        <v>82</v>
      </c>
      <c r="AR27" s="7" t="s">
        <v>119</v>
      </c>
      <c r="AS27" s="7" t="s">
        <v>83</v>
      </c>
      <c r="AT27" s="7" t="s">
        <v>83</v>
      </c>
      <c r="AU27" s="7" t="s">
        <v>79</v>
      </c>
      <c r="AV27" s="7">
        <v>1.94</v>
      </c>
      <c r="AW27" s="7" t="s">
        <v>83</v>
      </c>
      <c r="AX27" s="7" t="s">
        <v>84</v>
      </c>
      <c r="AY27" s="7" t="s">
        <v>79</v>
      </c>
      <c r="AZ27" s="7">
        <v>17.899999999999999</v>
      </c>
      <c r="BA27" s="7" t="s">
        <v>84</v>
      </c>
      <c r="BB27" s="7">
        <v>18.2</v>
      </c>
      <c r="BC27" s="7" t="s">
        <v>84</v>
      </c>
      <c r="BD27" s="7" t="s">
        <v>85</v>
      </c>
      <c r="BE27" s="7" t="s">
        <v>82</v>
      </c>
      <c r="BF27" s="7" t="s">
        <v>86</v>
      </c>
      <c r="BG27" s="7" t="s">
        <v>87</v>
      </c>
      <c r="BH27" s="7">
        <v>61</v>
      </c>
      <c r="BI27" s="7" t="s">
        <v>88</v>
      </c>
    </row>
    <row r="28" spans="1:61">
      <c r="A28" s="7" t="s">
        <v>137</v>
      </c>
      <c r="B28" s="7">
        <v>679.6</v>
      </c>
      <c r="C28" s="7">
        <v>56.346829999999997</v>
      </c>
      <c r="D28" s="7">
        <v>-120.13354</v>
      </c>
      <c r="E28" s="7" t="s">
        <v>117</v>
      </c>
      <c r="F28" s="7" t="s">
        <v>74</v>
      </c>
      <c r="H28" s="7" t="s">
        <v>98</v>
      </c>
      <c r="I28" s="8">
        <v>44749</v>
      </c>
      <c r="J28" s="7" t="s">
        <v>138</v>
      </c>
      <c r="K28" s="7" t="s">
        <v>77</v>
      </c>
      <c r="L28" s="7" t="s">
        <v>78</v>
      </c>
      <c r="M28" s="7">
        <v>8.6300000000000008</v>
      </c>
      <c r="N28" s="7">
        <v>17699.099999999999</v>
      </c>
      <c r="O28" s="7">
        <v>778</v>
      </c>
      <c r="P28" s="7">
        <v>304</v>
      </c>
      <c r="Q28" s="7">
        <v>3490</v>
      </c>
      <c r="R28" s="7">
        <v>104</v>
      </c>
      <c r="T28" s="7">
        <v>2550</v>
      </c>
      <c r="U28" s="7">
        <v>5050</v>
      </c>
      <c r="X28" s="7">
        <v>8.2000000000000003E-2</v>
      </c>
      <c r="Y28" s="7">
        <v>90</v>
      </c>
      <c r="Z28" s="7">
        <v>447.3</v>
      </c>
      <c r="AA28" s="7">
        <v>0</v>
      </c>
      <c r="AB28" s="7">
        <v>152</v>
      </c>
      <c r="AC28" s="7">
        <v>152</v>
      </c>
      <c r="AD28" s="7">
        <v>0</v>
      </c>
      <c r="AE28" s="7">
        <v>46.3</v>
      </c>
      <c r="AF28" s="7">
        <v>46.3</v>
      </c>
      <c r="AG28" s="7">
        <v>516.66999999999996</v>
      </c>
      <c r="AH28" s="7">
        <v>3195</v>
      </c>
      <c r="AI28" s="7">
        <v>0</v>
      </c>
      <c r="AJ28" s="2">
        <v>12586</v>
      </c>
      <c r="AK28" s="7" t="s">
        <v>79</v>
      </c>
      <c r="AL28" s="7" t="s">
        <v>80</v>
      </c>
      <c r="AM28" s="7" t="s">
        <v>81</v>
      </c>
      <c r="AO28" s="7" t="s">
        <v>82</v>
      </c>
      <c r="AP28" s="7">
        <v>38</v>
      </c>
      <c r="AQ28" s="7" t="s">
        <v>82</v>
      </c>
      <c r="AR28" s="7" t="s">
        <v>82</v>
      </c>
      <c r="AS28" s="7" t="s">
        <v>83</v>
      </c>
      <c r="AT28" s="7" t="s">
        <v>83</v>
      </c>
      <c r="AU28" s="7" t="s">
        <v>79</v>
      </c>
      <c r="AV28" s="7">
        <v>1.96</v>
      </c>
      <c r="AW28" s="7" t="s">
        <v>83</v>
      </c>
      <c r="AX28" s="7" t="s">
        <v>84</v>
      </c>
      <c r="AY28" s="7" t="s">
        <v>79</v>
      </c>
      <c r="AZ28" s="7">
        <v>18.8</v>
      </c>
      <c r="BA28" s="7" t="s">
        <v>84</v>
      </c>
      <c r="BB28" s="7">
        <v>18.7</v>
      </c>
      <c r="BC28" s="7" t="s">
        <v>84</v>
      </c>
      <c r="BD28" s="7" t="s">
        <v>85</v>
      </c>
      <c r="BE28" s="7" t="s">
        <v>82</v>
      </c>
      <c r="BF28" s="7" t="s">
        <v>86</v>
      </c>
      <c r="BG28" s="7" t="s">
        <v>139</v>
      </c>
      <c r="BH28" s="7">
        <v>33</v>
      </c>
      <c r="BI28" s="7" t="s">
        <v>88</v>
      </c>
    </row>
    <row r="29" spans="1:61">
      <c r="A29" s="7" t="s">
        <v>137</v>
      </c>
      <c r="B29" s="7">
        <v>679.6</v>
      </c>
      <c r="C29" s="7">
        <v>56.346829999999997</v>
      </c>
      <c r="D29" s="7">
        <v>-120.13354</v>
      </c>
      <c r="E29" s="7" t="s">
        <v>117</v>
      </c>
      <c r="F29" s="7" t="s">
        <v>74</v>
      </c>
      <c r="G29" s="7" t="s">
        <v>89</v>
      </c>
      <c r="H29" s="7" t="s">
        <v>98</v>
      </c>
      <c r="I29" s="8">
        <v>44749</v>
      </c>
      <c r="J29" s="7" t="s">
        <v>140</v>
      </c>
      <c r="K29" s="7" t="s">
        <v>77</v>
      </c>
      <c r="L29" s="7" t="s">
        <v>78</v>
      </c>
      <c r="M29" s="7">
        <v>8.66</v>
      </c>
      <c r="N29" s="7">
        <v>17921.099999999999</v>
      </c>
      <c r="O29" s="7">
        <v>772</v>
      </c>
      <c r="P29" s="7">
        <v>294</v>
      </c>
      <c r="Q29" s="7">
        <v>3560</v>
      </c>
      <c r="R29" s="7">
        <v>101</v>
      </c>
      <c r="T29" s="7">
        <v>2530</v>
      </c>
      <c r="U29" s="7">
        <v>5020</v>
      </c>
      <c r="X29" s="7">
        <v>7.4999999999999997E-2</v>
      </c>
      <c r="Y29" s="7">
        <v>96</v>
      </c>
      <c r="Z29" s="7">
        <v>542.9</v>
      </c>
      <c r="AA29" s="7">
        <v>0</v>
      </c>
      <c r="AB29" s="7">
        <v>128</v>
      </c>
      <c r="AC29" s="7">
        <v>128</v>
      </c>
      <c r="AD29" s="7">
        <v>0</v>
      </c>
      <c r="AE29" s="7">
        <v>39</v>
      </c>
      <c r="AF29" s="7">
        <v>39</v>
      </c>
      <c r="AG29" s="7">
        <v>605</v>
      </c>
      <c r="AH29" s="7">
        <v>3138</v>
      </c>
      <c r="AI29" s="7">
        <v>0</v>
      </c>
      <c r="AJ29" s="2">
        <v>12640</v>
      </c>
      <c r="AK29" s="7" t="s">
        <v>141</v>
      </c>
      <c r="AL29" s="7" t="s">
        <v>80</v>
      </c>
      <c r="AM29" s="7" t="s">
        <v>81</v>
      </c>
      <c r="AO29" s="7" t="s">
        <v>82</v>
      </c>
      <c r="AP29" s="7">
        <v>39.6</v>
      </c>
      <c r="AQ29" s="7" t="s">
        <v>82</v>
      </c>
      <c r="AR29" s="7" t="s">
        <v>133</v>
      </c>
      <c r="AS29" s="7" t="s">
        <v>83</v>
      </c>
      <c r="AT29" s="7" t="s">
        <v>83</v>
      </c>
      <c r="AU29" s="7" t="s">
        <v>79</v>
      </c>
      <c r="AV29" s="7">
        <v>2.13</v>
      </c>
      <c r="AW29" s="7" t="s">
        <v>83</v>
      </c>
      <c r="AX29" s="7" t="s">
        <v>84</v>
      </c>
      <c r="AY29" s="7" t="s">
        <v>79</v>
      </c>
      <c r="AZ29" s="7">
        <v>19.7</v>
      </c>
      <c r="BA29" s="7" t="s">
        <v>84</v>
      </c>
      <c r="BB29" s="7">
        <v>20</v>
      </c>
      <c r="BC29" s="7" t="s">
        <v>84</v>
      </c>
      <c r="BD29" s="7" t="s">
        <v>85</v>
      </c>
      <c r="BE29" s="7" t="s">
        <v>82</v>
      </c>
      <c r="BF29" s="7" t="s">
        <v>86</v>
      </c>
      <c r="BG29" s="7" t="s">
        <v>109</v>
      </c>
      <c r="BH29" s="7">
        <v>35</v>
      </c>
      <c r="BI29" s="7" t="s">
        <v>88</v>
      </c>
    </row>
    <row r="30" spans="1:61">
      <c r="A30" s="7" t="s">
        <v>142</v>
      </c>
      <c r="B30" s="7">
        <v>719.1</v>
      </c>
      <c r="C30" s="7">
        <v>56.315240000000003</v>
      </c>
      <c r="D30" s="7">
        <v>-120.20626</v>
      </c>
      <c r="E30" s="7" t="s">
        <v>143</v>
      </c>
      <c r="F30" s="7" t="s">
        <v>144</v>
      </c>
      <c r="H30" s="7" t="s">
        <v>98</v>
      </c>
      <c r="I30" s="8">
        <v>44749</v>
      </c>
      <c r="J30" s="7" t="s">
        <v>145</v>
      </c>
      <c r="K30" s="7" t="s">
        <v>77</v>
      </c>
      <c r="L30" s="7" t="s">
        <v>78</v>
      </c>
      <c r="M30" s="7">
        <v>8.2799999999999994</v>
      </c>
      <c r="N30" s="7">
        <v>13495.3</v>
      </c>
      <c r="O30" s="7">
        <v>34.299999999999997</v>
      </c>
      <c r="P30" s="7">
        <v>24.9</v>
      </c>
      <c r="Q30" s="7">
        <v>3700</v>
      </c>
      <c r="R30" s="7">
        <v>66.599999999999994</v>
      </c>
      <c r="S30" s="7">
        <v>0.4</v>
      </c>
      <c r="T30" s="7">
        <v>16.600000000000001</v>
      </c>
      <c r="U30" s="7">
        <v>2790</v>
      </c>
      <c r="X30" s="7">
        <v>0.19600000000000001</v>
      </c>
      <c r="Y30" s="7">
        <v>0</v>
      </c>
      <c r="Z30" s="7">
        <v>5473.7</v>
      </c>
      <c r="AA30" s="7">
        <v>0</v>
      </c>
      <c r="AB30" s="7">
        <v>96.6</v>
      </c>
      <c r="AC30" s="7">
        <v>96.6</v>
      </c>
      <c r="AD30" s="7">
        <v>0</v>
      </c>
      <c r="AE30" s="7">
        <v>29.5</v>
      </c>
      <c r="AF30" s="7">
        <v>29.5</v>
      </c>
      <c r="AG30" s="7">
        <v>4486.67</v>
      </c>
      <c r="AH30" s="7">
        <v>188</v>
      </c>
      <c r="AI30" s="7">
        <v>0</v>
      </c>
      <c r="AJ30" s="7">
        <v>9324</v>
      </c>
      <c r="AK30" s="7" t="s">
        <v>79</v>
      </c>
      <c r="AL30" s="7" t="s">
        <v>80</v>
      </c>
      <c r="AM30" s="7" t="s">
        <v>81</v>
      </c>
      <c r="AN30" s="7">
        <v>4.55</v>
      </c>
      <c r="AO30" s="7" t="s">
        <v>82</v>
      </c>
      <c r="AP30" s="7">
        <v>4.3499999999999996</v>
      </c>
      <c r="AQ30" s="7" t="s">
        <v>82</v>
      </c>
      <c r="AR30" s="7" t="s">
        <v>82</v>
      </c>
      <c r="AS30" s="7" t="s">
        <v>83</v>
      </c>
      <c r="AT30" s="7" t="s">
        <v>83</v>
      </c>
      <c r="AU30" s="7" t="s">
        <v>79</v>
      </c>
      <c r="AV30" s="7">
        <v>3.86</v>
      </c>
      <c r="AW30" s="7" t="s">
        <v>83</v>
      </c>
      <c r="AX30" s="7" t="s">
        <v>84</v>
      </c>
      <c r="AY30" s="7" t="s">
        <v>79</v>
      </c>
      <c r="AZ30" s="7">
        <v>10.7</v>
      </c>
      <c r="BA30" s="7" t="s">
        <v>84</v>
      </c>
      <c r="BB30" s="7">
        <v>5.31</v>
      </c>
      <c r="BC30" s="7" t="s">
        <v>84</v>
      </c>
      <c r="BD30" s="7" t="s">
        <v>85</v>
      </c>
      <c r="BE30" s="7" t="s">
        <v>82</v>
      </c>
      <c r="BF30" s="7" t="s">
        <v>86</v>
      </c>
      <c r="BG30" s="7" t="s">
        <v>87</v>
      </c>
      <c r="BH30" s="7">
        <v>248</v>
      </c>
      <c r="BI30" s="7" t="s">
        <v>88</v>
      </c>
    </row>
    <row r="31" spans="1:61">
      <c r="A31" s="7" t="s">
        <v>142</v>
      </c>
      <c r="B31" s="7">
        <v>719.1</v>
      </c>
      <c r="C31" s="7">
        <v>56.315240000000003</v>
      </c>
      <c r="D31" s="7">
        <v>-120.20626</v>
      </c>
      <c r="E31" s="7" t="s">
        <v>143</v>
      </c>
      <c r="F31" s="7" t="s">
        <v>144</v>
      </c>
      <c r="G31" s="7" t="s">
        <v>89</v>
      </c>
      <c r="H31" s="7" t="s">
        <v>98</v>
      </c>
      <c r="I31" s="8">
        <v>44749</v>
      </c>
      <c r="J31" s="7" t="s">
        <v>146</v>
      </c>
      <c r="K31" s="7" t="s">
        <v>77</v>
      </c>
      <c r="L31" s="7" t="s">
        <v>78</v>
      </c>
      <c r="M31" s="7">
        <v>8.19</v>
      </c>
      <c r="N31" s="7">
        <v>13495.3</v>
      </c>
      <c r="O31" s="7">
        <v>28.5</v>
      </c>
      <c r="P31" s="7">
        <v>24.3</v>
      </c>
      <c r="Q31" s="7">
        <v>3730</v>
      </c>
      <c r="R31" s="7">
        <v>71.5</v>
      </c>
      <c r="S31" s="7">
        <v>0.5</v>
      </c>
      <c r="T31" s="7">
        <v>6.4</v>
      </c>
      <c r="U31" s="7">
        <v>2760</v>
      </c>
      <c r="X31" s="7">
        <v>0.189</v>
      </c>
      <c r="Y31" s="7">
        <v>0</v>
      </c>
      <c r="Z31" s="7">
        <v>5443.2</v>
      </c>
      <c r="AA31" s="7">
        <v>0</v>
      </c>
      <c r="AB31" s="7">
        <v>89.3</v>
      </c>
      <c r="AC31" s="7">
        <v>89.3</v>
      </c>
      <c r="AD31" s="7">
        <v>0</v>
      </c>
      <c r="AE31" s="7">
        <v>27.2</v>
      </c>
      <c r="AF31" s="7">
        <v>27.2</v>
      </c>
      <c r="AG31" s="7">
        <v>4461.67</v>
      </c>
      <c r="AH31" s="7">
        <v>171</v>
      </c>
      <c r="AI31" s="7">
        <v>0</v>
      </c>
      <c r="AJ31" s="7">
        <v>9297</v>
      </c>
      <c r="AK31" s="7" t="s">
        <v>79</v>
      </c>
      <c r="AL31" s="7" t="s">
        <v>80</v>
      </c>
      <c r="AM31" s="7" t="s">
        <v>81</v>
      </c>
      <c r="AN31" s="7">
        <v>4.5199999999999996</v>
      </c>
      <c r="AO31" s="7" t="s">
        <v>82</v>
      </c>
      <c r="AP31" s="7">
        <v>4.1500000000000004</v>
      </c>
      <c r="AQ31" s="7" t="s">
        <v>82</v>
      </c>
      <c r="AR31" s="7" t="s">
        <v>82</v>
      </c>
      <c r="AS31" s="7" t="s">
        <v>83</v>
      </c>
      <c r="AT31" s="7" t="s">
        <v>83</v>
      </c>
      <c r="AU31" s="7" t="s">
        <v>79</v>
      </c>
      <c r="AV31" s="7">
        <v>3.79</v>
      </c>
      <c r="AW31" s="7" t="s">
        <v>83</v>
      </c>
      <c r="AX31" s="7" t="s">
        <v>84</v>
      </c>
      <c r="AY31" s="7" t="s">
        <v>79</v>
      </c>
      <c r="AZ31" s="7">
        <v>10.6</v>
      </c>
      <c r="BA31" s="7" t="s">
        <v>84</v>
      </c>
      <c r="BB31" s="7">
        <v>5.19</v>
      </c>
      <c r="BC31" s="7" t="s">
        <v>84</v>
      </c>
      <c r="BD31" s="7" t="s">
        <v>85</v>
      </c>
      <c r="BE31" s="7" t="s">
        <v>82</v>
      </c>
      <c r="BF31" s="7" t="s">
        <v>86</v>
      </c>
      <c r="BG31" s="7" t="s">
        <v>87</v>
      </c>
      <c r="BH31" s="7">
        <v>197</v>
      </c>
      <c r="BI31" s="7" t="s">
        <v>88</v>
      </c>
    </row>
    <row r="32" spans="1:61">
      <c r="A32" s="7" t="s">
        <v>147</v>
      </c>
      <c r="B32" s="7">
        <v>730.6</v>
      </c>
      <c r="C32" s="7">
        <v>56.412500000000001</v>
      </c>
      <c r="D32" s="7">
        <v>-120.15958000000001</v>
      </c>
      <c r="E32" s="7" t="s">
        <v>117</v>
      </c>
      <c r="F32" s="7" t="s">
        <v>74</v>
      </c>
      <c r="H32" s="7" t="s">
        <v>98</v>
      </c>
      <c r="I32" s="8">
        <v>44749</v>
      </c>
      <c r="J32" s="7" t="s">
        <v>148</v>
      </c>
      <c r="K32" s="7" t="s">
        <v>77</v>
      </c>
      <c r="L32" s="7" t="s">
        <v>78</v>
      </c>
      <c r="M32" s="7">
        <v>8.1199999999999992</v>
      </c>
      <c r="N32" s="7">
        <v>7326</v>
      </c>
      <c r="O32" s="7">
        <v>599</v>
      </c>
      <c r="P32" s="7">
        <v>110</v>
      </c>
      <c r="Q32" s="7">
        <v>996</v>
      </c>
      <c r="R32" s="7">
        <v>40.700000000000003</v>
      </c>
      <c r="T32" s="7">
        <v>1860</v>
      </c>
      <c r="U32" s="7">
        <v>1440</v>
      </c>
      <c r="X32" s="7">
        <v>7.0000000000000001E-3</v>
      </c>
      <c r="Y32" s="7">
        <v>0</v>
      </c>
      <c r="Z32" s="7">
        <v>235.9</v>
      </c>
      <c r="AA32" s="7">
        <v>0</v>
      </c>
      <c r="AB32" s="7">
        <v>64.3</v>
      </c>
      <c r="AC32" s="7">
        <v>64.3</v>
      </c>
      <c r="AD32" s="7">
        <v>0</v>
      </c>
      <c r="AE32" s="7">
        <v>19.600000000000001</v>
      </c>
      <c r="AF32" s="7">
        <v>19.600000000000001</v>
      </c>
      <c r="AG32" s="7">
        <v>193.33</v>
      </c>
      <c r="AH32" s="7">
        <v>1949</v>
      </c>
      <c r="AI32" s="7">
        <v>0</v>
      </c>
      <c r="AJ32" s="2">
        <v>5161</v>
      </c>
      <c r="AK32" s="7" t="s">
        <v>79</v>
      </c>
      <c r="AL32" s="7" t="s">
        <v>80</v>
      </c>
      <c r="AM32" s="7" t="s">
        <v>81</v>
      </c>
      <c r="AO32" s="7" t="s">
        <v>82</v>
      </c>
      <c r="AP32" s="7">
        <v>16.100000000000001</v>
      </c>
      <c r="AQ32" s="7" t="s">
        <v>82</v>
      </c>
      <c r="AR32" s="7" t="s">
        <v>82</v>
      </c>
      <c r="AS32" s="7" t="s">
        <v>83</v>
      </c>
      <c r="AT32" s="7" t="s">
        <v>83</v>
      </c>
      <c r="AU32" s="7" t="s">
        <v>79</v>
      </c>
      <c r="AV32" s="7">
        <v>0.88</v>
      </c>
      <c r="AW32" s="7" t="s">
        <v>83</v>
      </c>
      <c r="AX32" s="7" t="s">
        <v>84</v>
      </c>
      <c r="AY32" s="7" t="s">
        <v>79</v>
      </c>
      <c r="AZ32" s="7">
        <v>18.600000000000001</v>
      </c>
      <c r="BA32" s="7" t="s">
        <v>84</v>
      </c>
      <c r="BB32" s="7">
        <v>13.5</v>
      </c>
      <c r="BC32" s="7" t="s">
        <v>84</v>
      </c>
      <c r="BD32" s="7" t="s">
        <v>85</v>
      </c>
      <c r="BE32" s="7" t="s">
        <v>82</v>
      </c>
      <c r="BF32" s="7" t="s">
        <v>86</v>
      </c>
      <c r="BG32" s="7" t="s">
        <v>87</v>
      </c>
      <c r="BH32" s="7">
        <v>32</v>
      </c>
      <c r="BI32" s="7" t="s">
        <v>88</v>
      </c>
    </row>
    <row r="33" spans="1:61">
      <c r="A33" s="7" t="s">
        <v>147</v>
      </c>
      <c r="B33" s="7">
        <v>730.6</v>
      </c>
      <c r="C33" s="7">
        <v>56.412500000000001</v>
      </c>
      <c r="D33" s="7">
        <v>-120.15958000000001</v>
      </c>
      <c r="E33" s="7" t="s">
        <v>117</v>
      </c>
      <c r="F33" s="7" t="s">
        <v>74</v>
      </c>
      <c r="H33" s="7" t="s">
        <v>98</v>
      </c>
      <c r="I33" s="8">
        <v>44749</v>
      </c>
      <c r="J33" s="7" t="s">
        <v>149</v>
      </c>
      <c r="K33" s="7" t="s">
        <v>77</v>
      </c>
      <c r="L33" s="7" t="s">
        <v>78</v>
      </c>
      <c r="M33" s="7">
        <v>8.1199999999999992</v>
      </c>
      <c r="N33" s="7">
        <v>7315.3</v>
      </c>
      <c r="O33" s="7">
        <v>574</v>
      </c>
      <c r="P33" s="7">
        <v>117</v>
      </c>
      <c r="Q33" s="7">
        <v>962</v>
      </c>
      <c r="R33" s="7">
        <v>39.799999999999997</v>
      </c>
      <c r="T33" s="7">
        <v>1850</v>
      </c>
      <c r="U33" s="7">
        <v>1420</v>
      </c>
      <c r="X33" s="7">
        <v>7.0000000000000001E-3</v>
      </c>
      <c r="Y33" s="7">
        <v>0</v>
      </c>
      <c r="Z33" s="7">
        <v>242</v>
      </c>
      <c r="AA33" s="7">
        <v>0</v>
      </c>
      <c r="AB33" s="7">
        <v>57.6</v>
      </c>
      <c r="AC33" s="7">
        <v>57.6</v>
      </c>
      <c r="AD33" s="7">
        <v>0</v>
      </c>
      <c r="AE33" s="7">
        <v>17.600000000000001</v>
      </c>
      <c r="AF33" s="7">
        <v>17.600000000000001</v>
      </c>
      <c r="AG33" s="7">
        <v>198.33</v>
      </c>
      <c r="AH33" s="7">
        <v>1915</v>
      </c>
      <c r="AI33" s="7">
        <v>0</v>
      </c>
      <c r="AJ33" s="2">
        <v>5081</v>
      </c>
      <c r="AK33" s="7" t="s">
        <v>79</v>
      </c>
      <c r="AL33" s="7" t="s">
        <v>80</v>
      </c>
      <c r="AM33" s="7" t="s">
        <v>81</v>
      </c>
      <c r="AO33" s="7" t="s">
        <v>82</v>
      </c>
      <c r="AP33" s="7">
        <v>16.5</v>
      </c>
      <c r="AQ33" s="7" t="s">
        <v>82</v>
      </c>
      <c r="AR33" s="7" t="s">
        <v>82</v>
      </c>
      <c r="AS33" s="7" t="s">
        <v>83</v>
      </c>
      <c r="AT33" s="7" t="s">
        <v>83</v>
      </c>
      <c r="AU33" s="7" t="s">
        <v>79</v>
      </c>
      <c r="AV33" s="7">
        <v>0.85</v>
      </c>
      <c r="AW33" s="7" t="s">
        <v>83</v>
      </c>
      <c r="AX33" s="7" t="s">
        <v>84</v>
      </c>
      <c r="AY33" s="7" t="s">
        <v>79</v>
      </c>
      <c r="AZ33" s="7">
        <v>19.100000000000001</v>
      </c>
      <c r="BA33" s="7" t="s">
        <v>84</v>
      </c>
      <c r="BB33" s="7">
        <v>13.4</v>
      </c>
      <c r="BC33" s="7" t="s">
        <v>84</v>
      </c>
      <c r="BD33" s="7" t="s">
        <v>85</v>
      </c>
      <c r="BE33" s="7" t="s">
        <v>82</v>
      </c>
      <c r="BF33" s="7" t="s">
        <v>86</v>
      </c>
      <c r="BG33" s="7" t="s">
        <v>87</v>
      </c>
      <c r="BH33" s="7">
        <v>30</v>
      </c>
      <c r="BI33" s="7" t="s">
        <v>88</v>
      </c>
    </row>
    <row r="34" spans="1:61">
      <c r="A34" s="7" t="s">
        <v>150</v>
      </c>
      <c r="B34" s="7">
        <v>534.20000000000005</v>
      </c>
      <c r="C34" s="7">
        <v>59.675289999999997</v>
      </c>
      <c r="D34" s="7">
        <v>-123.21592</v>
      </c>
      <c r="E34" s="7" t="s">
        <v>143</v>
      </c>
      <c r="F34" s="7" t="s">
        <v>144</v>
      </c>
      <c r="H34" s="7" t="s">
        <v>151</v>
      </c>
      <c r="I34" s="8">
        <v>44754</v>
      </c>
      <c r="J34" s="7" t="s">
        <v>152</v>
      </c>
      <c r="K34" s="7" t="s">
        <v>77</v>
      </c>
      <c r="L34" s="7" t="s">
        <v>78</v>
      </c>
      <c r="M34" s="7">
        <v>5.73</v>
      </c>
      <c r="N34" s="7">
        <v>37453.199999999997</v>
      </c>
      <c r="O34" s="7">
        <v>1280</v>
      </c>
      <c r="P34" s="7">
        <v>230</v>
      </c>
      <c r="Q34" s="7">
        <v>10500</v>
      </c>
      <c r="R34" s="7">
        <v>104</v>
      </c>
      <c r="S34" s="7">
        <v>17.5</v>
      </c>
      <c r="T34" s="7">
        <v>4</v>
      </c>
      <c r="U34" s="7">
        <v>17860</v>
      </c>
      <c r="X34" s="7">
        <v>4.37</v>
      </c>
      <c r="Y34" s="7">
        <v>0</v>
      </c>
      <c r="Z34" s="7">
        <v>2464.4</v>
      </c>
      <c r="AA34" s="7">
        <v>0</v>
      </c>
      <c r="AB34" s="7">
        <v>330</v>
      </c>
      <c r="AC34" s="7">
        <v>330</v>
      </c>
      <c r="AD34" s="7">
        <v>0</v>
      </c>
      <c r="AE34" s="7">
        <v>100.6097561</v>
      </c>
      <c r="AF34" s="7">
        <v>100.6</v>
      </c>
      <c r="AG34" s="7">
        <v>2020</v>
      </c>
      <c r="AH34" s="7">
        <v>4143</v>
      </c>
      <c r="AI34" s="7">
        <v>0</v>
      </c>
      <c r="AJ34" s="7">
        <v>31190</v>
      </c>
      <c r="AK34" s="7" t="s">
        <v>79</v>
      </c>
      <c r="AL34" s="7" t="s">
        <v>80</v>
      </c>
      <c r="AM34" s="7" t="s">
        <v>81</v>
      </c>
      <c r="AN34" s="7">
        <v>117</v>
      </c>
      <c r="AO34" s="7" t="s">
        <v>82</v>
      </c>
      <c r="AP34" s="7">
        <v>11.1</v>
      </c>
      <c r="AQ34" s="7" t="s">
        <v>82</v>
      </c>
      <c r="AR34" s="7" t="s">
        <v>82</v>
      </c>
      <c r="AS34" s="7" t="s">
        <v>83</v>
      </c>
      <c r="AT34" s="7" t="s">
        <v>83</v>
      </c>
      <c r="AU34" s="7" t="s">
        <v>79</v>
      </c>
      <c r="AV34" s="7">
        <v>2.36</v>
      </c>
      <c r="AW34" s="7" t="s">
        <v>83</v>
      </c>
      <c r="AX34" s="7" t="s">
        <v>84</v>
      </c>
      <c r="AY34" s="7" t="s">
        <v>79</v>
      </c>
      <c r="AZ34" s="7">
        <v>7.12</v>
      </c>
      <c r="BA34" s="7" t="s">
        <v>84</v>
      </c>
      <c r="BB34" s="7">
        <v>63</v>
      </c>
      <c r="BC34" s="7" t="s">
        <v>153</v>
      </c>
      <c r="BD34" s="7" t="s">
        <v>85</v>
      </c>
      <c r="BE34" s="7" t="s">
        <v>82</v>
      </c>
      <c r="BF34" s="7" t="s">
        <v>86</v>
      </c>
      <c r="BG34" s="7" t="s">
        <v>154</v>
      </c>
      <c r="BH34" s="7">
        <v>17500</v>
      </c>
      <c r="BI34" s="7" t="s">
        <v>88</v>
      </c>
    </row>
    <row r="35" spans="1:61">
      <c r="A35" s="7" t="s">
        <v>150</v>
      </c>
      <c r="B35" s="7">
        <v>534.20000000000005</v>
      </c>
      <c r="C35" s="7">
        <v>59.675289999999997</v>
      </c>
      <c r="D35" s="7">
        <v>-123.21592</v>
      </c>
      <c r="E35" s="7" t="s">
        <v>143</v>
      </c>
      <c r="F35" s="7" t="s">
        <v>144</v>
      </c>
      <c r="G35" s="7" t="s">
        <v>89</v>
      </c>
      <c r="H35" s="7" t="s">
        <v>151</v>
      </c>
      <c r="I35" s="8">
        <v>44754</v>
      </c>
      <c r="J35" s="7" t="s">
        <v>155</v>
      </c>
      <c r="K35" s="7" t="s">
        <v>77</v>
      </c>
      <c r="L35" s="7" t="s">
        <v>78</v>
      </c>
      <c r="M35" s="7">
        <v>5.7</v>
      </c>
      <c r="N35" s="7">
        <v>37735.800000000003</v>
      </c>
      <c r="O35" s="7">
        <v>1100</v>
      </c>
      <c r="P35" s="7">
        <v>216</v>
      </c>
      <c r="Q35" s="7">
        <v>11000</v>
      </c>
      <c r="R35" s="7">
        <v>102</v>
      </c>
      <c r="S35" s="7">
        <v>15</v>
      </c>
      <c r="T35" s="7">
        <v>6.3</v>
      </c>
      <c r="U35" s="7">
        <v>18000</v>
      </c>
      <c r="X35" s="7">
        <v>4.3899999999999997</v>
      </c>
      <c r="Y35" s="7">
        <v>0</v>
      </c>
      <c r="Z35" s="7">
        <v>2433.9</v>
      </c>
      <c r="AA35" s="7">
        <v>0</v>
      </c>
      <c r="AB35" s="7">
        <v>327</v>
      </c>
      <c r="AC35" s="7">
        <v>327</v>
      </c>
      <c r="AD35" s="7">
        <v>0</v>
      </c>
      <c r="AE35" s="7">
        <v>99.695121950000001</v>
      </c>
      <c r="AF35" s="7">
        <v>99.7</v>
      </c>
      <c r="AG35" s="7">
        <v>1995</v>
      </c>
      <c r="AH35" s="7">
        <v>3636</v>
      </c>
      <c r="AI35" s="7">
        <v>0</v>
      </c>
      <c r="AJ35" s="7">
        <v>31621</v>
      </c>
      <c r="AK35" s="7" t="s">
        <v>79</v>
      </c>
      <c r="AL35" s="7" t="s">
        <v>80</v>
      </c>
      <c r="AM35" s="7" t="s">
        <v>81</v>
      </c>
      <c r="AN35" s="7">
        <v>119</v>
      </c>
      <c r="AO35" s="7" t="s">
        <v>82</v>
      </c>
      <c r="AP35" s="7">
        <v>11</v>
      </c>
      <c r="AQ35" s="7" t="s">
        <v>82</v>
      </c>
      <c r="AR35" s="7" t="s">
        <v>82</v>
      </c>
      <c r="AS35" s="7" t="s">
        <v>83</v>
      </c>
      <c r="AT35" s="7" t="s">
        <v>83</v>
      </c>
      <c r="AU35" s="7" t="s">
        <v>79</v>
      </c>
      <c r="AV35" s="7">
        <v>2.38</v>
      </c>
      <c r="AW35" s="7" t="s">
        <v>83</v>
      </c>
      <c r="AX35" s="7" t="s">
        <v>84</v>
      </c>
      <c r="AY35" s="7" t="s">
        <v>79</v>
      </c>
      <c r="AZ35" s="7">
        <v>7.1</v>
      </c>
      <c r="BA35" s="7" t="s">
        <v>84</v>
      </c>
      <c r="BB35" s="7">
        <v>63.5</v>
      </c>
      <c r="BC35" s="7" t="s">
        <v>153</v>
      </c>
      <c r="BD35" s="7" t="s">
        <v>85</v>
      </c>
      <c r="BE35" s="7" t="s">
        <v>82</v>
      </c>
      <c r="BF35" s="7" t="s">
        <v>86</v>
      </c>
      <c r="BG35" s="7" t="s">
        <v>156</v>
      </c>
      <c r="BH35" s="7">
        <v>17800</v>
      </c>
      <c r="BI35" s="7" t="s">
        <v>88</v>
      </c>
    </row>
    <row r="36" spans="1:61">
      <c r="A36" s="7" t="s">
        <v>157</v>
      </c>
      <c r="B36" s="7">
        <v>456.7</v>
      </c>
      <c r="C36" s="7">
        <v>59.602780000000003</v>
      </c>
      <c r="D36" s="7">
        <v>-120.67092</v>
      </c>
      <c r="E36" s="7" t="s">
        <v>158</v>
      </c>
      <c r="F36" s="7" t="s">
        <v>159</v>
      </c>
      <c r="H36" s="7" t="s">
        <v>160</v>
      </c>
      <c r="I36" s="8">
        <v>44768</v>
      </c>
      <c r="J36" s="7" t="s">
        <v>161</v>
      </c>
      <c r="K36" s="7" t="s">
        <v>77</v>
      </c>
      <c r="L36" s="7" t="s">
        <v>78</v>
      </c>
      <c r="M36" s="7">
        <v>5.89</v>
      </c>
      <c r="N36" s="7">
        <v>31250</v>
      </c>
      <c r="O36" s="7">
        <v>1658</v>
      </c>
      <c r="P36" s="7">
        <v>168</v>
      </c>
      <c r="Q36" s="7">
        <v>6150</v>
      </c>
      <c r="R36" s="7">
        <v>31.4</v>
      </c>
      <c r="S36" s="7">
        <v>34</v>
      </c>
      <c r="T36" s="7">
        <v>21.5</v>
      </c>
      <c r="U36" s="7">
        <v>12250</v>
      </c>
      <c r="X36" s="7">
        <v>0.71</v>
      </c>
      <c r="Y36" s="7">
        <v>0</v>
      </c>
      <c r="Z36" s="7">
        <v>134.19999999999999</v>
      </c>
      <c r="AA36" s="7">
        <v>0</v>
      </c>
      <c r="AB36" s="7">
        <v>0</v>
      </c>
      <c r="AC36" s="7">
        <v>0</v>
      </c>
      <c r="AD36" s="7">
        <v>0</v>
      </c>
      <c r="AE36" s="7">
        <v>0</v>
      </c>
      <c r="AF36" s="7">
        <v>0</v>
      </c>
      <c r="AG36" s="7">
        <v>110</v>
      </c>
      <c r="AH36" s="7">
        <v>4832</v>
      </c>
      <c r="AI36" s="7">
        <v>0</v>
      </c>
      <c r="AJ36" s="2">
        <v>20344</v>
      </c>
      <c r="AK36" s="7" t="s">
        <v>79</v>
      </c>
      <c r="AL36" s="7" t="s">
        <v>80</v>
      </c>
      <c r="AM36" s="7" t="s">
        <v>81</v>
      </c>
      <c r="AN36" s="7">
        <v>390</v>
      </c>
      <c r="AO36" s="7" t="s">
        <v>82</v>
      </c>
      <c r="AP36" s="7">
        <v>4.76</v>
      </c>
      <c r="AQ36" s="7" t="s">
        <v>82</v>
      </c>
      <c r="AR36" s="7" t="s">
        <v>82</v>
      </c>
      <c r="AS36" s="7" t="s">
        <v>83</v>
      </c>
      <c r="AT36" s="7" t="s">
        <v>83</v>
      </c>
      <c r="AU36" s="7" t="s">
        <v>79</v>
      </c>
      <c r="AV36" s="7">
        <v>5.38</v>
      </c>
      <c r="AW36" s="7" t="s">
        <v>83</v>
      </c>
      <c r="AX36" s="7" t="s">
        <v>84</v>
      </c>
      <c r="AY36" s="7" t="s">
        <v>79</v>
      </c>
      <c r="AZ36" s="7">
        <v>5.69</v>
      </c>
      <c r="BA36" s="7" t="s">
        <v>84</v>
      </c>
      <c r="BB36" s="7">
        <v>175</v>
      </c>
      <c r="BC36" s="7" t="s">
        <v>84</v>
      </c>
      <c r="BD36" s="7" t="s">
        <v>85</v>
      </c>
      <c r="BE36" s="7" t="s">
        <v>80</v>
      </c>
      <c r="BF36" s="7" t="s">
        <v>86</v>
      </c>
      <c r="BG36" s="7" t="s">
        <v>87</v>
      </c>
      <c r="BH36" s="7">
        <v>441</v>
      </c>
      <c r="BI36" s="7" t="s">
        <v>88</v>
      </c>
    </row>
    <row r="37" spans="1:61">
      <c r="A37" s="7" t="s">
        <v>162</v>
      </c>
      <c r="B37" s="7">
        <v>461</v>
      </c>
      <c r="C37" s="7">
        <v>59.653559999999999</v>
      </c>
      <c r="D37" s="7">
        <v>-120.64713999999999</v>
      </c>
      <c r="E37" s="7" t="s">
        <v>158</v>
      </c>
      <c r="F37" s="7" t="s">
        <v>159</v>
      </c>
      <c r="G37" s="7" t="s">
        <v>89</v>
      </c>
      <c r="H37" s="7" t="s">
        <v>160</v>
      </c>
      <c r="I37" s="8">
        <v>44768</v>
      </c>
      <c r="J37" s="7" t="s">
        <v>163</v>
      </c>
      <c r="K37" s="7" t="s">
        <v>77</v>
      </c>
      <c r="L37" s="7" t="s">
        <v>78</v>
      </c>
      <c r="M37" s="7">
        <v>6.47</v>
      </c>
      <c r="N37" s="7">
        <v>128205.1</v>
      </c>
      <c r="O37" s="7">
        <v>7450</v>
      </c>
      <c r="P37" s="7">
        <v>724</v>
      </c>
      <c r="Q37" s="7">
        <v>32400</v>
      </c>
      <c r="R37" s="7">
        <v>250</v>
      </c>
      <c r="S37" s="7">
        <v>40.299999999999997</v>
      </c>
      <c r="T37" s="7">
        <v>21.1</v>
      </c>
      <c r="U37" s="7">
        <v>64000</v>
      </c>
      <c r="X37" s="7">
        <v>1.46</v>
      </c>
      <c r="Y37" s="7">
        <v>0</v>
      </c>
      <c r="Z37" s="7">
        <v>183</v>
      </c>
      <c r="AA37" s="7">
        <v>0</v>
      </c>
      <c r="AB37" s="7">
        <v>0</v>
      </c>
      <c r="AC37" s="7">
        <v>0</v>
      </c>
      <c r="AD37" s="7">
        <v>0</v>
      </c>
      <c r="AE37" s="7">
        <v>0</v>
      </c>
      <c r="AF37" s="7">
        <v>0</v>
      </c>
      <c r="AG37" s="7">
        <v>150</v>
      </c>
      <c r="AH37" s="7">
        <v>21584</v>
      </c>
      <c r="AI37" s="7">
        <v>0</v>
      </c>
      <c r="AJ37" s="2">
        <v>104935</v>
      </c>
      <c r="AK37" s="7" t="s">
        <v>79</v>
      </c>
      <c r="AL37" s="7" t="s">
        <v>80</v>
      </c>
      <c r="AM37" s="7" t="s">
        <v>81</v>
      </c>
      <c r="AN37" s="7">
        <v>1890</v>
      </c>
      <c r="AO37" s="7" t="s">
        <v>82</v>
      </c>
      <c r="AP37" s="7">
        <v>28.3</v>
      </c>
      <c r="AQ37" s="7" t="s">
        <v>82</v>
      </c>
      <c r="AR37" s="7" t="s">
        <v>82</v>
      </c>
      <c r="AS37" s="7" t="s">
        <v>83</v>
      </c>
      <c r="AT37" s="7" t="s">
        <v>83</v>
      </c>
      <c r="AU37" s="7" t="s">
        <v>79</v>
      </c>
      <c r="AV37" s="7">
        <v>29.8</v>
      </c>
      <c r="AW37" s="7" t="s">
        <v>83</v>
      </c>
      <c r="AX37" s="7" t="s">
        <v>84</v>
      </c>
      <c r="AY37" s="7" t="s">
        <v>79</v>
      </c>
      <c r="AZ37" s="7">
        <v>25.2</v>
      </c>
      <c r="BA37" s="7" t="s">
        <v>84</v>
      </c>
      <c r="BB37" s="7">
        <v>914</v>
      </c>
      <c r="BC37" s="7" t="s">
        <v>115</v>
      </c>
      <c r="BD37" s="7" t="s">
        <v>85</v>
      </c>
      <c r="BE37" s="7" t="s">
        <v>80</v>
      </c>
      <c r="BF37" s="7" t="s">
        <v>86</v>
      </c>
      <c r="BG37" s="7" t="s">
        <v>87</v>
      </c>
      <c r="BH37" s="7">
        <v>31</v>
      </c>
      <c r="BI37" s="7" t="s">
        <v>88</v>
      </c>
    </row>
    <row r="38" spans="1:61">
      <c r="A38" s="7" t="s">
        <v>164</v>
      </c>
      <c r="B38" s="7">
        <v>592.20000000000005</v>
      </c>
      <c r="C38" s="7">
        <v>59.420580000000001</v>
      </c>
      <c r="D38" s="7">
        <v>-121.25745999999999</v>
      </c>
      <c r="E38" s="7" t="s">
        <v>165</v>
      </c>
      <c r="F38" s="7" t="s">
        <v>159</v>
      </c>
      <c r="H38" s="7" t="s">
        <v>166</v>
      </c>
      <c r="I38" s="8">
        <v>44768</v>
      </c>
      <c r="J38" s="7" t="s">
        <v>167</v>
      </c>
      <c r="K38" s="7" t="s">
        <v>77</v>
      </c>
      <c r="L38" s="7" t="s">
        <v>78</v>
      </c>
      <c r="M38" s="7">
        <v>7.58</v>
      </c>
      <c r="N38" s="7">
        <v>37313.4</v>
      </c>
      <c r="O38" s="7">
        <v>230</v>
      </c>
      <c r="P38" s="7">
        <v>209</v>
      </c>
      <c r="Q38" s="7">
        <v>10160</v>
      </c>
      <c r="R38" s="7">
        <v>119</v>
      </c>
      <c r="T38" s="7">
        <v>24.4</v>
      </c>
      <c r="U38" s="7">
        <v>14440</v>
      </c>
      <c r="X38" s="7">
        <v>0.115</v>
      </c>
      <c r="Y38" s="7">
        <v>0</v>
      </c>
      <c r="Z38" s="7">
        <v>3895.9</v>
      </c>
      <c r="AA38" s="7">
        <v>0</v>
      </c>
      <c r="AB38" s="7">
        <v>0</v>
      </c>
      <c r="AC38" s="7">
        <v>0</v>
      </c>
      <c r="AD38" s="7">
        <v>0</v>
      </c>
      <c r="AE38" s="7">
        <v>0</v>
      </c>
      <c r="AF38" s="7">
        <v>0</v>
      </c>
      <c r="AG38" s="7">
        <v>3193.33</v>
      </c>
      <c r="AH38" s="7">
        <v>1435</v>
      </c>
      <c r="AI38" s="7">
        <v>0</v>
      </c>
      <c r="AJ38" s="2">
        <v>27098</v>
      </c>
      <c r="AK38" s="7" t="s">
        <v>79</v>
      </c>
      <c r="AL38" s="7" t="s">
        <v>80</v>
      </c>
      <c r="AM38" s="7" t="s">
        <v>81</v>
      </c>
      <c r="AN38" s="7">
        <v>528</v>
      </c>
      <c r="AO38" s="7" t="s">
        <v>82</v>
      </c>
      <c r="AP38" s="7">
        <v>7.68</v>
      </c>
      <c r="AQ38" s="7" t="s">
        <v>82</v>
      </c>
      <c r="AR38" s="7" t="s">
        <v>82</v>
      </c>
      <c r="AS38" s="7" t="s">
        <v>83</v>
      </c>
      <c r="AT38" s="7" t="s">
        <v>83</v>
      </c>
      <c r="AU38" s="7" t="s">
        <v>79</v>
      </c>
      <c r="AV38" s="7">
        <v>4.9000000000000004</v>
      </c>
      <c r="AW38" s="7" t="s">
        <v>83</v>
      </c>
      <c r="AX38" s="7" t="s">
        <v>84</v>
      </c>
      <c r="AY38" s="7" t="s">
        <v>79</v>
      </c>
      <c r="AZ38" s="7">
        <v>6.02</v>
      </c>
      <c r="BA38" s="7" t="s">
        <v>84</v>
      </c>
      <c r="BB38" s="7">
        <v>56.9</v>
      </c>
      <c r="BC38" s="7" t="s">
        <v>84</v>
      </c>
      <c r="BD38" s="7" t="s">
        <v>85</v>
      </c>
      <c r="BE38" s="7" t="s">
        <v>80</v>
      </c>
      <c r="BF38" s="7" t="s">
        <v>86</v>
      </c>
      <c r="BG38" s="7" t="s">
        <v>87</v>
      </c>
      <c r="BH38" s="7">
        <v>62</v>
      </c>
      <c r="BI38" s="7" t="s">
        <v>88</v>
      </c>
    </row>
    <row r="39" spans="1:61">
      <c r="A39" s="7" t="s">
        <v>164</v>
      </c>
      <c r="B39" s="7">
        <v>592.20000000000005</v>
      </c>
      <c r="C39" s="7">
        <v>59.420580000000001</v>
      </c>
      <c r="D39" s="7">
        <v>-121.25745999999999</v>
      </c>
      <c r="E39" s="7" t="s">
        <v>165</v>
      </c>
      <c r="F39" s="7" t="s">
        <v>159</v>
      </c>
      <c r="G39" s="7" t="s">
        <v>89</v>
      </c>
      <c r="H39" s="7" t="s">
        <v>166</v>
      </c>
      <c r="I39" s="8">
        <v>44768</v>
      </c>
      <c r="J39" s="7" t="s">
        <v>168</v>
      </c>
      <c r="K39" s="7" t="s">
        <v>77</v>
      </c>
      <c r="L39" s="7" t="s">
        <v>78</v>
      </c>
      <c r="M39" s="7">
        <v>7.8</v>
      </c>
      <c r="N39" s="7">
        <v>37037</v>
      </c>
      <c r="O39" s="7">
        <v>164</v>
      </c>
      <c r="P39" s="7">
        <v>159</v>
      </c>
      <c r="Q39" s="7">
        <v>9150</v>
      </c>
      <c r="R39" s="7">
        <v>108</v>
      </c>
      <c r="T39" s="7">
        <v>23.6</v>
      </c>
      <c r="U39" s="7">
        <v>12840</v>
      </c>
      <c r="X39" s="7">
        <v>0.11600000000000001</v>
      </c>
      <c r="Y39" s="7">
        <v>0</v>
      </c>
      <c r="Z39" s="7">
        <v>3771.8</v>
      </c>
      <c r="AA39" s="7">
        <v>0</v>
      </c>
      <c r="AB39" s="7">
        <v>0</v>
      </c>
      <c r="AC39" s="7">
        <v>0</v>
      </c>
      <c r="AD39" s="7">
        <v>0</v>
      </c>
      <c r="AE39" s="7">
        <v>0</v>
      </c>
      <c r="AF39" s="7">
        <v>0</v>
      </c>
      <c r="AG39" s="7">
        <v>3091.67</v>
      </c>
      <c r="AH39" s="7">
        <v>1064</v>
      </c>
      <c r="AI39" s="7">
        <v>0</v>
      </c>
      <c r="AJ39" s="2">
        <v>24299</v>
      </c>
      <c r="AK39" s="7" t="s">
        <v>79</v>
      </c>
      <c r="AL39" s="7" t="s">
        <v>80</v>
      </c>
      <c r="AM39" s="7" t="s">
        <v>81</v>
      </c>
      <c r="AN39" s="7">
        <v>528</v>
      </c>
      <c r="AO39" s="7" t="s">
        <v>82</v>
      </c>
      <c r="AP39" s="7">
        <v>7.7</v>
      </c>
      <c r="AQ39" s="7" t="s">
        <v>82</v>
      </c>
      <c r="AR39" s="7" t="s">
        <v>82</v>
      </c>
      <c r="AS39" s="7" t="s">
        <v>83</v>
      </c>
      <c r="AT39" s="7" t="s">
        <v>83</v>
      </c>
      <c r="AU39" s="7" t="s">
        <v>79</v>
      </c>
      <c r="AV39" s="7">
        <v>4.92</v>
      </c>
      <c r="AW39" s="7" t="s">
        <v>83</v>
      </c>
      <c r="AX39" s="7" t="s">
        <v>84</v>
      </c>
      <c r="AY39" s="7" t="s">
        <v>79</v>
      </c>
      <c r="AZ39" s="7">
        <v>6.07</v>
      </c>
      <c r="BA39" s="7" t="s">
        <v>84</v>
      </c>
      <c r="BB39" s="7">
        <v>56.6</v>
      </c>
      <c r="BC39" s="7" t="s">
        <v>84</v>
      </c>
      <c r="BD39" s="7" t="s">
        <v>85</v>
      </c>
      <c r="BE39" s="7" t="s">
        <v>80</v>
      </c>
      <c r="BF39" s="7" t="s">
        <v>86</v>
      </c>
      <c r="BG39" s="7" t="s">
        <v>87</v>
      </c>
      <c r="BH39" s="7">
        <v>56</v>
      </c>
      <c r="BI39" s="7" t="s">
        <v>88</v>
      </c>
    </row>
    <row r="40" spans="1:61" ht="10.9" customHeight="1">
      <c r="A40" s="7" t="s">
        <v>169</v>
      </c>
      <c r="B40" s="7">
        <v>612.9</v>
      </c>
      <c r="C40" s="7">
        <v>59.402239999999999</v>
      </c>
      <c r="D40" s="7">
        <v>-121.03641</v>
      </c>
      <c r="E40" s="7" t="s">
        <v>170</v>
      </c>
      <c r="F40" s="7" t="s">
        <v>159</v>
      </c>
      <c r="G40" s="7" t="s">
        <v>89</v>
      </c>
      <c r="H40" s="7" t="s">
        <v>171</v>
      </c>
      <c r="I40" s="8">
        <v>44768</v>
      </c>
      <c r="J40" s="7" t="s">
        <v>172</v>
      </c>
      <c r="K40" s="7" t="s">
        <v>77</v>
      </c>
      <c r="L40" s="7" t="s">
        <v>78</v>
      </c>
      <c r="M40" s="7">
        <v>7.91</v>
      </c>
      <c r="N40" s="7">
        <v>36900.400000000001</v>
      </c>
      <c r="O40" s="7">
        <v>129</v>
      </c>
      <c r="P40" s="7">
        <v>190</v>
      </c>
      <c r="Q40" s="7">
        <v>8860</v>
      </c>
      <c r="R40" s="7">
        <v>76</v>
      </c>
      <c r="T40" s="7">
        <v>20.5</v>
      </c>
      <c r="U40" s="7">
        <v>12360</v>
      </c>
      <c r="X40" s="7">
        <v>0.13</v>
      </c>
      <c r="Y40" s="7">
        <v>0</v>
      </c>
      <c r="Z40" s="7">
        <v>3971.1</v>
      </c>
      <c r="AA40" s="7">
        <v>0</v>
      </c>
      <c r="AB40" s="7">
        <v>0</v>
      </c>
      <c r="AC40" s="7">
        <v>0</v>
      </c>
      <c r="AD40" s="7">
        <v>0</v>
      </c>
      <c r="AE40" s="7">
        <v>0</v>
      </c>
      <c r="AF40" s="7">
        <v>0</v>
      </c>
      <c r="AG40" s="7">
        <v>3255</v>
      </c>
      <c r="AH40" s="7">
        <v>1105</v>
      </c>
      <c r="AI40" s="7">
        <v>0</v>
      </c>
      <c r="AJ40" s="2">
        <v>23588</v>
      </c>
      <c r="AK40" s="7" t="s">
        <v>79</v>
      </c>
      <c r="AL40" s="7" t="s">
        <v>80</v>
      </c>
      <c r="AM40" s="7" t="s">
        <v>81</v>
      </c>
      <c r="AN40" s="7">
        <v>392</v>
      </c>
      <c r="AO40" s="7" t="s">
        <v>82</v>
      </c>
      <c r="AP40" s="7">
        <v>6.26</v>
      </c>
      <c r="AQ40" s="7" t="s">
        <v>82</v>
      </c>
      <c r="AR40" s="7" t="s">
        <v>82</v>
      </c>
      <c r="AS40" s="7" t="s">
        <v>83</v>
      </c>
      <c r="AT40" s="7" t="s">
        <v>83</v>
      </c>
      <c r="AU40" s="7" t="s">
        <v>79</v>
      </c>
      <c r="AV40" s="7">
        <v>4.2</v>
      </c>
      <c r="AW40" s="7" t="s">
        <v>83</v>
      </c>
      <c r="AX40" s="7" t="s">
        <v>84</v>
      </c>
      <c r="AY40" s="7" t="s">
        <v>79</v>
      </c>
      <c r="AZ40" s="7">
        <v>6.15</v>
      </c>
      <c r="BA40" s="7" t="s">
        <v>84</v>
      </c>
      <c r="BB40" s="7">
        <v>45.9</v>
      </c>
      <c r="BC40" s="7" t="s">
        <v>84</v>
      </c>
      <c r="BD40" s="7" t="s">
        <v>85</v>
      </c>
      <c r="BE40" s="7" t="s">
        <v>80</v>
      </c>
      <c r="BF40" s="7" t="s">
        <v>86</v>
      </c>
      <c r="BG40" s="7" t="s">
        <v>87</v>
      </c>
      <c r="BH40" s="7">
        <v>66</v>
      </c>
      <c r="BI40" s="7" t="s">
        <v>88</v>
      </c>
    </row>
    <row r="41" spans="1:61">
      <c r="A41" s="7" t="s">
        <v>173</v>
      </c>
      <c r="B41" s="7">
        <v>964.1</v>
      </c>
      <c r="C41" s="7">
        <v>56.775260000000003</v>
      </c>
      <c r="D41" s="7">
        <v>-122.10216</v>
      </c>
      <c r="E41" s="7" t="s">
        <v>174</v>
      </c>
      <c r="F41" s="7" t="s">
        <v>74</v>
      </c>
      <c r="H41" s="7" t="s">
        <v>175</v>
      </c>
      <c r="I41" s="8">
        <v>44806</v>
      </c>
      <c r="J41" s="7" t="s">
        <v>176</v>
      </c>
      <c r="K41" s="7" t="s">
        <v>77</v>
      </c>
      <c r="L41" s="7" t="s">
        <v>78</v>
      </c>
      <c r="M41" s="7">
        <v>5.51</v>
      </c>
      <c r="N41" s="7">
        <v>222222.2</v>
      </c>
      <c r="O41" s="7">
        <v>15330</v>
      </c>
      <c r="P41" s="7">
        <v>1410</v>
      </c>
      <c r="Q41" s="7">
        <v>74300</v>
      </c>
      <c r="R41" s="7">
        <v>2507</v>
      </c>
      <c r="S41" s="7">
        <v>77.3</v>
      </c>
      <c r="T41" s="7">
        <v>7.5</v>
      </c>
      <c r="U41" s="7">
        <v>158500</v>
      </c>
      <c r="X41" s="7">
        <v>3.08</v>
      </c>
      <c r="Y41" s="7">
        <v>0</v>
      </c>
      <c r="Z41" s="7">
        <v>20.3</v>
      </c>
      <c r="AA41" s="7">
        <v>35</v>
      </c>
      <c r="AB41" s="7">
        <v>0</v>
      </c>
      <c r="AC41" s="7">
        <v>35</v>
      </c>
      <c r="AD41" s="7">
        <v>7.9</v>
      </c>
      <c r="AE41" s="7">
        <v>0</v>
      </c>
      <c r="AF41" s="7">
        <v>7.9</v>
      </c>
      <c r="AG41" s="7">
        <v>16.670000000000002</v>
      </c>
      <c r="AH41" s="7">
        <v>44085</v>
      </c>
      <c r="AI41" s="7">
        <v>0</v>
      </c>
      <c r="AJ41" s="7">
        <v>252064</v>
      </c>
      <c r="AK41" s="7" t="s">
        <v>177</v>
      </c>
      <c r="AL41" s="7" t="s">
        <v>81</v>
      </c>
      <c r="AM41" s="7" t="s">
        <v>84</v>
      </c>
      <c r="AN41" s="7">
        <v>256</v>
      </c>
      <c r="AO41" s="7" t="s">
        <v>178</v>
      </c>
      <c r="AP41" s="7">
        <v>20.100000000000001</v>
      </c>
      <c r="AQ41" s="7" t="s">
        <v>179</v>
      </c>
      <c r="AR41" s="7" t="s">
        <v>81</v>
      </c>
      <c r="AS41" s="7" t="s">
        <v>81</v>
      </c>
      <c r="AT41" s="7" t="s">
        <v>180</v>
      </c>
      <c r="AU41" s="7" t="s">
        <v>80</v>
      </c>
      <c r="AV41" s="7">
        <v>89.6</v>
      </c>
      <c r="AW41" s="7" t="s">
        <v>80</v>
      </c>
      <c r="AX41" s="7" t="s">
        <v>86</v>
      </c>
      <c r="AY41" s="7" t="s">
        <v>81</v>
      </c>
      <c r="AZ41" s="7">
        <v>10.7</v>
      </c>
      <c r="BA41" s="7" t="s">
        <v>81</v>
      </c>
      <c r="BB41" s="7">
        <v>2770</v>
      </c>
      <c r="BC41" s="7" t="s">
        <v>181</v>
      </c>
      <c r="BD41" s="7" t="s">
        <v>182</v>
      </c>
      <c r="BE41" s="7" t="s">
        <v>80</v>
      </c>
      <c r="BF41" s="7" t="s">
        <v>82</v>
      </c>
      <c r="BG41" s="7" t="s">
        <v>84</v>
      </c>
      <c r="BH41" s="7">
        <v>45.4</v>
      </c>
      <c r="BI41" s="7" t="s">
        <v>88</v>
      </c>
    </row>
    <row r="42" spans="1:61">
      <c r="A42" s="7" t="s">
        <v>183</v>
      </c>
      <c r="B42" s="7">
        <v>1006.5</v>
      </c>
      <c r="C42" s="7">
        <v>56.818640000000002</v>
      </c>
      <c r="D42" s="7">
        <v>-122.11835000000001</v>
      </c>
      <c r="E42" s="7" t="s">
        <v>174</v>
      </c>
      <c r="F42" s="7" t="s">
        <v>74</v>
      </c>
      <c r="H42" s="7" t="s">
        <v>175</v>
      </c>
      <c r="I42" s="8">
        <v>44806</v>
      </c>
      <c r="J42" s="7" t="s">
        <v>184</v>
      </c>
      <c r="K42" s="7" t="s">
        <v>77</v>
      </c>
      <c r="L42" s="7" t="s">
        <v>78</v>
      </c>
      <c r="M42" s="7">
        <v>6.01</v>
      </c>
      <c r="N42" s="7">
        <v>222222.2</v>
      </c>
      <c r="O42" s="7">
        <v>14040</v>
      </c>
      <c r="P42" s="7">
        <v>1490</v>
      </c>
      <c r="Q42" s="7">
        <v>69900</v>
      </c>
      <c r="R42" s="7">
        <v>2415</v>
      </c>
      <c r="S42" s="7">
        <v>38</v>
      </c>
      <c r="T42" s="7">
        <v>16.100000000000001</v>
      </c>
      <c r="U42" s="7">
        <v>142700</v>
      </c>
      <c r="X42" s="7">
        <v>2.95</v>
      </c>
      <c r="Y42" s="7">
        <v>0</v>
      </c>
      <c r="Z42" s="7">
        <v>34.6</v>
      </c>
      <c r="AA42" s="7">
        <v>20</v>
      </c>
      <c r="AB42" s="7">
        <v>0</v>
      </c>
      <c r="AC42" s="7">
        <v>20</v>
      </c>
      <c r="AD42" s="7">
        <v>4.5</v>
      </c>
      <c r="AE42" s="7">
        <v>0</v>
      </c>
      <c r="AF42" s="7">
        <v>4.5</v>
      </c>
      <c r="AG42" s="7">
        <v>28.33</v>
      </c>
      <c r="AH42" s="7">
        <v>41194</v>
      </c>
      <c r="AI42" s="7">
        <v>0</v>
      </c>
      <c r="AJ42" s="7">
        <v>230578</v>
      </c>
      <c r="AK42" s="7" t="s">
        <v>185</v>
      </c>
      <c r="AL42" s="7" t="s">
        <v>81</v>
      </c>
      <c r="AM42" s="7" t="s">
        <v>84</v>
      </c>
      <c r="AN42" s="7">
        <v>173</v>
      </c>
      <c r="AO42" s="7" t="s">
        <v>178</v>
      </c>
      <c r="AP42" s="7">
        <v>17.5</v>
      </c>
      <c r="AQ42" s="7" t="s">
        <v>179</v>
      </c>
      <c r="AR42" s="7" t="s">
        <v>81</v>
      </c>
      <c r="AS42" s="7" t="s">
        <v>81</v>
      </c>
      <c r="AT42" s="7" t="s">
        <v>180</v>
      </c>
      <c r="AU42" s="7" t="s">
        <v>80</v>
      </c>
      <c r="AV42" s="7">
        <v>84.9</v>
      </c>
      <c r="AW42" s="7" t="s">
        <v>80</v>
      </c>
      <c r="AX42" s="7" t="s">
        <v>86</v>
      </c>
      <c r="AY42" s="7" t="s">
        <v>81</v>
      </c>
      <c r="AZ42" s="7">
        <v>11.8</v>
      </c>
      <c r="BA42" s="7" t="s">
        <v>81</v>
      </c>
      <c r="BB42" s="7">
        <v>2330</v>
      </c>
      <c r="BC42" s="7" t="s">
        <v>186</v>
      </c>
      <c r="BD42" s="7" t="s">
        <v>182</v>
      </c>
      <c r="BE42" s="7" t="s">
        <v>80</v>
      </c>
      <c r="BF42" s="7" t="s">
        <v>187</v>
      </c>
      <c r="BG42" s="7" t="s">
        <v>84</v>
      </c>
      <c r="BH42" s="7">
        <v>100</v>
      </c>
      <c r="BI42" s="7" t="s">
        <v>88</v>
      </c>
    </row>
    <row r="43" spans="1:61">
      <c r="A43" s="7" t="s">
        <v>188</v>
      </c>
      <c r="B43" s="7">
        <v>708.1</v>
      </c>
      <c r="C43" s="7">
        <v>56.572670000000002</v>
      </c>
      <c r="D43" s="7">
        <v>-122.02791999999999</v>
      </c>
      <c r="E43" s="7" t="s">
        <v>174</v>
      </c>
      <c r="F43" s="7" t="s">
        <v>74</v>
      </c>
      <c r="H43" s="7" t="s">
        <v>175</v>
      </c>
      <c r="I43" s="8">
        <v>44806</v>
      </c>
      <c r="J43" s="7" t="s">
        <v>189</v>
      </c>
      <c r="K43" s="7" t="s">
        <v>77</v>
      </c>
      <c r="L43" s="7" t="s">
        <v>78</v>
      </c>
      <c r="M43" s="7">
        <v>6.18</v>
      </c>
      <c r="N43" s="7">
        <v>250000</v>
      </c>
      <c r="O43" s="7">
        <v>13200</v>
      </c>
      <c r="P43" s="7">
        <v>1480</v>
      </c>
      <c r="Q43" s="7">
        <v>76400</v>
      </c>
      <c r="R43" s="7">
        <v>2140</v>
      </c>
      <c r="S43" s="7">
        <v>21</v>
      </c>
      <c r="T43" s="7">
        <v>52</v>
      </c>
      <c r="U43" s="7">
        <v>143990</v>
      </c>
      <c r="X43" s="7">
        <v>2.9</v>
      </c>
      <c r="Y43" s="7">
        <v>0</v>
      </c>
      <c r="Z43" s="7">
        <v>65.099999999999994</v>
      </c>
      <c r="AA43" s="7">
        <v>19.8</v>
      </c>
      <c r="AB43" s="7">
        <v>0</v>
      </c>
      <c r="AC43" s="7">
        <v>19.8</v>
      </c>
      <c r="AD43" s="7">
        <v>4.5</v>
      </c>
      <c r="AE43" s="7">
        <v>0</v>
      </c>
      <c r="AF43" s="7">
        <v>4.5</v>
      </c>
      <c r="AG43" s="7">
        <v>53.33</v>
      </c>
      <c r="AH43" s="7">
        <v>39055</v>
      </c>
      <c r="AI43" s="7">
        <v>0</v>
      </c>
      <c r="AJ43" s="7">
        <v>237293</v>
      </c>
      <c r="AK43" s="7" t="s">
        <v>190</v>
      </c>
      <c r="AL43" s="7" t="s">
        <v>190</v>
      </c>
      <c r="AM43" s="7" t="s">
        <v>79</v>
      </c>
      <c r="AN43" s="7">
        <v>42</v>
      </c>
      <c r="AO43" s="7" t="s">
        <v>178</v>
      </c>
      <c r="AP43" s="7">
        <v>14</v>
      </c>
      <c r="AQ43" s="7" t="s">
        <v>87</v>
      </c>
      <c r="AR43" s="7" t="s">
        <v>81</v>
      </c>
      <c r="AS43" s="7" t="s">
        <v>81</v>
      </c>
      <c r="AT43" s="7" t="s">
        <v>81</v>
      </c>
      <c r="AU43" s="7" t="s">
        <v>191</v>
      </c>
      <c r="AV43" s="7">
        <v>99.7</v>
      </c>
      <c r="AW43" s="7" t="s">
        <v>80</v>
      </c>
      <c r="AX43" s="7" t="s">
        <v>84</v>
      </c>
      <c r="AY43" s="7" t="s">
        <v>190</v>
      </c>
      <c r="AZ43" s="7">
        <v>8</v>
      </c>
      <c r="BA43" s="7" t="s">
        <v>81</v>
      </c>
      <c r="BB43" s="7">
        <v>2290</v>
      </c>
      <c r="BC43" s="7" t="s">
        <v>192</v>
      </c>
      <c r="BD43" s="7" t="s">
        <v>193</v>
      </c>
      <c r="BE43" s="7" t="s">
        <v>191</v>
      </c>
      <c r="BF43" s="7" t="s">
        <v>82</v>
      </c>
      <c r="BG43" s="7" t="s">
        <v>79</v>
      </c>
      <c r="BH43" s="7">
        <v>42</v>
      </c>
      <c r="BI43" s="7" t="s">
        <v>88</v>
      </c>
    </row>
    <row r="44" spans="1:61">
      <c r="A44" s="7" t="s">
        <v>194</v>
      </c>
      <c r="B44" s="7">
        <v>949.2</v>
      </c>
      <c r="C44" s="7">
        <v>56.770130000000002</v>
      </c>
      <c r="D44" s="7">
        <v>-122.07323</v>
      </c>
      <c r="E44" s="7" t="s">
        <v>174</v>
      </c>
      <c r="F44" s="7" t="s">
        <v>74</v>
      </c>
      <c r="H44" s="7" t="s">
        <v>175</v>
      </c>
      <c r="I44" s="8">
        <v>44806</v>
      </c>
      <c r="J44" s="7" t="s">
        <v>195</v>
      </c>
      <c r="K44" s="7" t="s">
        <v>77</v>
      </c>
      <c r="L44" s="7" t="s">
        <v>78</v>
      </c>
      <c r="M44" s="7">
        <v>6.07</v>
      </c>
      <c r="N44" s="7">
        <v>204081.6</v>
      </c>
      <c r="O44" s="7">
        <v>13840</v>
      </c>
      <c r="P44" s="7">
        <v>1450</v>
      </c>
      <c r="Q44" s="7">
        <v>70030</v>
      </c>
      <c r="R44" s="7">
        <v>2200</v>
      </c>
      <c r="S44" s="7">
        <v>105</v>
      </c>
      <c r="T44" s="7">
        <v>28.5</v>
      </c>
      <c r="U44" s="7">
        <v>137200</v>
      </c>
      <c r="X44" s="7">
        <v>3.12</v>
      </c>
      <c r="Y44" s="7">
        <v>0</v>
      </c>
      <c r="Z44" s="7">
        <v>7930</v>
      </c>
      <c r="AA44" s="7">
        <v>35</v>
      </c>
      <c r="AB44" s="7">
        <v>0</v>
      </c>
      <c r="AC44" s="7">
        <v>35</v>
      </c>
      <c r="AD44" s="7">
        <v>7.9</v>
      </c>
      <c r="AE44" s="7">
        <v>0</v>
      </c>
      <c r="AF44" s="7">
        <v>7.9</v>
      </c>
      <c r="AG44" s="7">
        <v>6500</v>
      </c>
      <c r="AH44" s="7">
        <v>40530</v>
      </c>
      <c r="AI44" s="7">
        <v>0</v>
      </c>
      <c r="AJ44" s="7">
        <v>228648</v>
      </c>
      <c r="AK44" s="7" t="s">
        <v>185</v>
      </c>
      <c r="AL44" s="7" t="s">
        <v>81</v>
      </c>
      <c r="AM44" s="7" t="s">
        <v>84</v>
      </c>
      <c r="AN44" s="7">
        <v>115</v>
      </c>
      <c r="AO44" s="7" t="s">
        <v>178</v>
      </c>
      <c r="AP44" s="7">
        <v>17.8</v>
      </c>
      <c r="AQ44" s="7" t="s">
        <v>179</v>
      </c>
      <c r="AR44" s="7" t="s">
        <v>81</v>
      </c>
      <c r="AS44" s="7" t="s">
        <v>81</v>
      </c>
      <c r="AT44" s="7" t="s">
        <v>180</v>
      </c>
      <c r="AU44" s="7" t="s">
        <v>80</v>
      </c>
      <c r="AV44" s="7">
        <v>78</v>
      </c>
      <c r="AW44" s="7" t="s">
        <v>80</v>
      </c>
      <c r="AX44" s="7" t="s">
        <v>84</v>
      </c>
      <c r="AY44" s="7" t="s">
        <v>81</v>
      </c>
      <c r="AZ44" s="7">
        <v>13</v>
      </c>
      <c r="BA44" s="7" t="s">
        <v>81</v>
      </c>
      <c r="BB44" s="7">
        <v>2260</v>
      </c>
      <c r="BC44" s="7" t="s">
        <v>196</v>
      </c>
      <c r="BD44" s="7" t="s">
        <v>182</v>
      </c>
      <c r="BE44" s="7" t="s">
        <v>80</v>
      </c>
      <c r="BF44" s="7" t="s">
        <v>187</v>
      </c>
      <c r="BG44" s="7" t="s">
        <v>84</v>
      </c>
      <c r="BH44" s="7">
        <v>145</v>
      </c>
      <c r="BI44" s="7" t="s">
        <v>88</v>
      </c>
    </row>
    <row r="45" spans="1:61">
      <c r="A45" s="7" t="s">
        <v>197</v>
      </c>
      <c r="B45" s="7">
        <v>890</v>
      </c>
      <c r="C45" s="7">
        <v>56.692819999999998</v>
      </c>
      <c r="D45" s="7">
        <v>-121.98625</v>
      </c>
      <c r="E45" s="7" t="s">
        <v>198</v>
      </c>
      <c r="F45" s="7" t="s">
        <v>74</v>
      </c>
      <c r="H45" s="7" t="s">
        <v>175</v>
      </c>
      <c r="I45" s="8">
        <v>44806</v>
      </c>
      <c r="J45" s="7" t="s">
        <v>199</v>
      </c>
      <c r="K45" s="7" t="s">
        <v>77</v>
      </c>
      <c r="L45" s="7" t="s">
        <v>78</v>
      </c>
      <c r="M45" s="7">
        <v>5.07</v>
      </c>
      <c r="N45" s="7">
        <v>238095.2</v>
      </c>
      <c r="O45" s="7">
        <v>16160</v>
      </c>
      <c r="P45" s="7">
        <v>1680</v>
      </c>
      <c r="Q45" s="7">
        <v>74500</v>
      </c>
      <c r="R45" s="7">
        <v>2310</v>
      </c>
      <c r="S45" s="7">
        <v>123</v>
      </c>
      <c r="T45" s="7">
        <v>39.1</v>
      </c>
      <c r="U45" s="7">
        <v>161500</v>
      </c>
      <c r="X45" s="7">
        <v>8.92</v>
      </c>
      <c r="Y45" s="7">
        <v>0</v>
      </c>
      <c r="Z45" s="7">
        <v>12.2</v>
      </c>
      <c r="AA45" s="7">
        <v>52.3</v>
      </c>
      <c r="AB45" s="7">
        <v>0</v>
      </c>
      <c r="AC45" s="7">
        <v>52.3</v>
      </c>
      <c r="AD45" s="7">
        <v>11.8</v>
      </c>
      <c r="AE45" s="7">
        <v>0</v>
      </c>
      <c r="AF45" s="7">
        <v>11.8</v>
      </c>
      <c r="AG45" s="7">
        <v>10</v>
      </c>
      <c r="AH45" s="7">
        <v>47270</v>
      </c>
      <c r="AI45" s="7">
        <v>0</v>
      </c>
      <c r="AJ45" s="7">
        <v>256195</v>
      </c>
      <c r="AK45" s="7" t="s">
        <v>200</v>
      </c>
      <c r="AL45" s="7" t="s">
        <v>81</v>
      </c>
      <c r="AM45" s="7" t="s">
        <v>79</v>
      </c>
      <c r="AN45" s="7">
        <v>42</v>
      </c>
      <c r="AO45" s="7" t="s">
        <v>178</v>
      </c>
      <c r="AP45" s="7">
        <v>16.600000000000001</v>
      </c>
      <c r="AQ45" s="7" t="s">
        <v>179</v>
      </c>
      <c r="AR45" s="7" t="s">
        <v>81</v>
      </c>
      <c r="AS45" s="7" t="s">
        <v>81</v>
      </c>
      <c r="AT45" s="7" t="s">
        <v>180</v>
      </c>
      <c r="AU45" s="7" t="s">
        <v>80</v>
      </c>
      <c r="AV45" s="7">
        <v>74</v>
      </c>
      <c r="AW45" s="7" t="s">
        <v>80</v>
      </c>
      <c r="AX45" s="7" t="s">
        <v>86</v>
      </c>
      <c r="AY45" s="7" t="s">
        <v>81</v>
      </c>
      <c r="AZ45" s="7">
        <v>10.1</v>
      </c>
      <c r="BA45" s="7" t="s">
        <v>81</v>
      </c>
      <c r="BB45" s="7">
        <v>2450</v>
      </c>
      <c r="BC45" s="7" t="s">
        <v>201</v>
      </c>
      <c r="BD45" s="7" t="s">
        <v>182</v>
      </c>
      <c r="BE45" s="7" t="s">
        <v>80</v>
      </c>
      <c r="BF45" s="7" t="s">
        <v>187</v>
      </c>
      <c r="BG45" s="7" t="s">
        <v>84</v>
      </c>
      <c r="BH45" s="7">
        <v>129</v>
      </c>
      <c r="BI45" s="7" t="s">
        <v>88</v>
      </c>
    </row>
    <row r="46" spans="1:61">
      <c r="A46" s="7" t="s">
        <v>202</v>
      </c>
      <c r="B46" s="7">
        <v>755.6</v>
      </c>
      <c r="C46" s="7">
        <v>56.79027</v>
      </c>
      <c r="D46" s="7">
        <v>-122.08636</v>
      </c>
      <c r="E46" s="7" t="s">
        <v>203</v>
      </c>
      <c r="F46" s="7" t="s">
        <v>74</v>
      </c>
      <c r="H46" s="7" t="s">
        <v>175</v>
      </c>
      <c r="I46" s="8">
        <v>44806</v>
      </c>
      <c r="J46" s="7" t="s">
        <v>204</v>
      </c>
      <c r="K46" s="7" t="s">
        <v>77</v>
      </c>
      <c r="L46" s="7" t="s">
        <v>78</v>
      </c>
      <c r="M46" s="7">
        <v>5.89</v>
      </c>
      <c r="N46" s="7">
        <v>204081.6</v>
      </c>
      <c r="O46" s="7">
        <v>12880</v>
      </c>
      <c r="P46" s="7">
        <v>1430</v>
      </c>
      <c r="Q46" s="7">
        <v>68440</v>
      </c>
      <c r="R46" s="7">
        <v>2050</v>
      </c>
      <c r="S46" s="7">
        <v>126</v>
      </c>
      <c r="T46" s="7">
        <v>205</v>
      </c>
      <c r="U46" s="7">
        <v>138800</v>
      </c>
      <c r="X46" s="7">
        <v>6.55</v>
      </c>
      <c r="Y46" s="7">
        <v>0</v>
      </c>
      <c r="Z46" s="7">
        <v>44.7</v>
      </c>
      <c r="AA46" s="7">
        <v>38.299999999999997</v>
      </c>
      <c r="AB46" s="7">
        <v>0</v>
      </c>
      <c r="AC46" s="7">
        <v>38.299999999999997</v>
      </c>
      <c r="AD46" s="7">
        <v>8.6</v>
      </c>
      <c r="AE46" s="7">
        <v>0</v>
      </c>
      <c r="AF46" s="7">
        <v>8.6</v>
      </c>
      <c r="AG46" s="7">
        <v>36.67</v>
      </c>
      <c r="AH46" s="7">
        <v>38050</v>
      </c>
      <c r="AI46" s="7">
        <v>0</v>
      </c>
      <c r="AJ46" s="7">
        <v>223827</v>
      </c>
      <c r="AK46" s="7" t="s">
        <v>185</v>
      </c>
      <c r="AL46" s="7" t="s">
        <v>81</v>
      </c>
      <c r="AM46" s="7" t="s">
        <v>79</v>
      </c>
      <c r="AN46" s="7">
        <v>132</v>
      </c>
      <c r="AO46" s="7" t="s">
        <v>178</v>
      </c>
      <c r="AP46" s="7">
        <v>16.399999999999999</v>
      </c>
      <c r="AQ46" s="7" t="s">
        <v>179</v>
      </c>
      <c r="AR46" s="7" t="s">
        <v>81</v>
      </c>
      <c r="AS46" s="7" t="s">
        <v>81</v>
      </c>
      <c r="AT46" s="7" t="s">
        <v>83</v>
      </c>
      <c r="AU46" s="7" t="s">
        <v>80</v>
      </c>
      <c r="AV46" s="7">
        <v>68</v>
      </c>
      <c r="AW46" s="7" t="s">
        <v>80</v>
      </c>
      <c r="AX46" s="7" t="s">
        <v>86</v>
      </c>
      <c r="AY46" s="7" t="s">
        <v>81</v>
      </c>
      <c r="AZ46" s="7">
        <v>11.8</v>
      </c>
      <c r="BA46" s="7" t="s">
        <v>81</v>
      </c>
      <c r="BB46" s="7">
        <v>2430</v>
      </c>
      <c r="BC46" s="7" t="s">
        <v>205</v>
      </c>
      <c r="BD46" s="7" t="s">
        <v>182</v>
      </c>
      <c r="BE46" s="7" t="s">
        <v>80</v>
      </c>
      <c r="BF46" s="7" t="s">
        <v>187</v>
      </c>
      <c r="BG46" s="7" t="s">
        <v>84</v>
      </c>
      <c r="BH46" s="7">
        <v>153</v>
      </c>
      <c r="BI46" s="7" t="s">
        <v>88</v>
      </c>
    </row>
    <row r="47" spans="1:61" hidden="1">
      <c r="A47" s="7" t="s">
        <v>206</v>
      </c>
      <c r="B47" s="7">
        <v>806</v>
      </c>
      <c r="C47" s="7">
        <v>56.650280000000002</v>
      </c>
      <c r="D47" s="7">
        <v>-120.17722999999999</v>
      </c>
      <c r="E47" s="7" t="s">
        <v>117</v>
      </c>
      <c r="F47" s="7" t="s">
        <v>74</v>
      </c>
      <c r="H47" s="7" t="s">
        <v>75</v>
      </c>
      <c r="I47" s="8">
        <v>44812</v>
      </c>
      <c r="J47" s="7" t="s">
        <v>207</v>
      </c>
      <c r="K47" s="7" t="s">
        <v>77</v>
      </c>
      <c r="L47" s="7" t="s">
        <v>78</v>
      </c>
      <c r="M47" s="7">
        <v>6.66</v>
      </c>
      <c r="N47" s="7">
        <v>117647.0588235294</v>
      </c>
      <c r="O47" s="7">
        <v>2595</v>
      </c>
      <c r="P47" s="7">
        <v>430</v>
      </c>
      <c r="Q47" s="7">
        <v>39200</v>
      </c>
      <c r="R47" s="7">
        <v>980</v>
      </c>
      <c r="T47" s="7">
        <v>2483</v>
      </c>
      <c r="U47" s="7">
        <v>61640</v>
      </c>
      <c r="X47" s="7">
        <v>0.19</v>
      </c>
      <c r="Y47" s="7">
        <v>0</v>
      </c>
      <c r="Z47" s="7">
        <v>197.2</v>
      </c>
      <c r="AA47" s="7">
        <v>0</v>
      </c>
      <c r="AB47" s="7">
        <v>999</v>
      </c>
      <c r="AC47" s="7">
        <v>999</v>
      </c>
      <c r="AD47" s="7">
        <v>0</v>
      </c>
      <c r="AE47" s="7">
        <v>304.57317073170731</v>
      </c>
      <c r="AF47" s="7">
        <v>304.57317073170731</v>
      </c>
      <c r="AG47" s="7">
        <v>161.66999999999999</v>
      </c>
      <c r="AH47" s="7">
        <v>8250.4549999999999</v>
      </c>
      <c r="AI47" s="7">
        <v>0</v>
      </c>
      <c r="AJ47" s="7">
        <v>107425</v>
      </c>
      <c r="AK47" s="7" t="s">
        <v>208</v>
      </c>
      <c r="AL47" s="7" t="s">
        <v>209</v>
      </c>
      <c r="AM47" s="7" t="s">
        <v>210</v>
      </c>
      <c r="AN47" s="7">
        <v>0.11</v>
      </c>
      <c r="AO47" s="7" t="s">
        <v>211</v>
      </c>
      <c r="AP47" s="7">
        <v>173</v>
      </c>
      <c r="AQ47" s="7" t="s">
        <v>212</v>
      </c>
      <c r="AR47" s="7" t="s">
        <v>187</v>
      </c>
      <c r="AS47" s="7" t="s">
        <v>213</v>
      </c>
      <c r="AT47" s="7" t="s">
        <v>211</v>
      </c>
      <c r="AU47" s="7" t="s">
        <v>214</v>
      </c>
      <c r="AV47" s="7">
        <v>19.5</v>
      </c>
      <c r="AW47" s="7" t="s">
        <v>215</v>
      </c>
      <c r="AX47" s="7" t="s">
        <v>216</v>
      </c>
      <c r="AY47" s="7" t="s">
        <v>217</v>
      </c>
      <c r="AZ47" s="7">
        <v>13.5</v>
      </c>
      <c r="BA47" s="7" t="s">
        <v>218</v>
      </c>
      <c r="BB47" s="7">
        <v>48.1</v>
      </c>
      <c r="BC47" s="7" t="s">
        <v>217</v>
      </c>
      <c r="BD47" s="7" t="s">
        <v>218</v>
      </c>
      <c r="BE47" s="7" t="s">
        <v>82</v>
      </c>
      <c r="BF47" s="7" t="s">
        <v>187</v>
      </c>
      <c r="BG47" s="7" t="s">
        <v>82</v>
      </c>
      <c r="BH47" s="7">
        <v>177</v>
      </c>
      <c r="BI47" s="7" t="s">
        <v>88</v>
      </c>
    </row>
    <row r="48" spans="1:61" hidden="1">
      <c r="A48" s="7" t="s">
        <v>206</v>
      </c>
      <c r="B48" s="7">
        <v>806</v>
      </c>
      <c r="C48" s="7">
        <v>56.650280000000002</v>
      </c>
      <c r="D48" s="7">
        <v>-120.17722999999999</v>
      </c>
      <c r="E48" s="7" t="s">
        <v>117</v>
      </c>
      <c r="F48" s="7" t="s">
        <v>74</v>
      </c>
      <c r="G48" s="7" t="s">
        <v>89</v>
      </c>
      <c r="H48" s="7" t="s">
        <v>75</v>
      </c>
      <c r="I48" s="8">
        <v>44812</v>
      </c>
      <c r="J48" s="7" t="s">
        <v>219</v>
      </c>
      <c r="K48" s="7" t="s">
        <v>77</v>
      </c>
      <c r="L48" s="7" t="s">
        <v>78</v>
      </c>
      <c r="M48" s="7">
        <v>6.63</v>
      </c>
      <c r="N48" s="7">
        <v>117647.0588235294</v>
      </c>
      <c r="O48" s="7">
        <v>2267</v>
      </c>
      <c r="P48" s="7">
        <v>400</v>
      </c>
      <c r="Q48" s="7">
        <v>36800</v>
      </c>
      <c r="R48" s="7">
        <v>910</v>
      </c>
      <c r="S48" s="7">
        <v>2.2999999999999998</v>
      </c>
      <c r="T48" s="7">
        <v>2471</v>
      </c>
      <c r="U48" s="7">
        <v>62430</v>
      </c>
      <c r="X48" s="7">
        <v>0.318</v>
      </c>
      <c r="Y48" s="7">
        <v>0</v>
      </c>
      <c r="Z48" s="7">
        <v>195.2</v>
      </c>
      <c r="AA48" s="7">
        <v>0</v>
      </c>
      <c r="AB48" s="7">
        <v>1230</v>
      </c>
      <c r="AC48" s="7">
        <v>1230</v>
      </c>
      <c r="AD48" s="7">
        <v>0</v>
      </c>
      <c r="AE48" s="7">
        <v>375</v>
      </c>
      <c r="AF48" s="7">
        <v>375</v>
      </c>
      <c r="AG48" s="7">
        <v>160</v>
      </c>
      <c r="AH48" s="7">
        <v>7307.8989999999994</v>
      </c>
      <c r="AI48" s="7">
        <v>0</v>
      </c>
      <c r="AJ48" s="7">
        <v>105374</v>
      </c>
      <c r="AK48" s="7" t="s">
        <v>220</v>
      </c>
      <c r="AL48" s="7" t="s">
        <v>209</v>
      </c>
      <c r="AM48" s="7" t="s">
        <v>221</v>
      </c>
      <c r="AN48" s="7">
        <v>0.11</v>
      </c>
      <c r="AO48" s="7" t="s">
        <v>211</v>
      </c>
      <c r="AP48" s="7">
        <v>173</v>
      </c>
      <c r="AQ48" s="7" t="s">
        <v>212</v>
      </c>
      <c r="AR48" s="7" t="s">
        <v>187</v>
      </c>
      <c r="AS48" s="7" t="s">
        <v>213</v>
      </c>
      <c r="AT48" s="7" t="s">
        <v>211</v>
      </c>
      <c r="AU48" s="7" t="s">
        <v>209</v>
      </c>
      <c r="AV48" s="7">
        <v>19.8</v>
      </c>
      <c r="AW48" s="7" t="s">
        <v>215</v>
      </c>
      <c r="AX48" s="7" t="s">
        <v>216</v>
      </c>
      <c r="AY48" s="7" t="s">
        <v>217</v>
      </c>
      <c r="AZ48" s="7">
        <v>10</v>
      </c>
      <c r="BA48" s="7" t="s">
        <v>218</v>
      </c>
      <c r="BB48" s="7">
        <v>46.5</v>
      </c>
      <c r="BC48" s="7" t="s">
        <v>217</v>
      </c>
      <c r="BD48" s="7" t="s">
        <v>218</v>
      </c>
      <c r="BE48" s="7" t="s">
        <v>82</v>
      </c>
      <c r="BF48" s="7" t="s">
        <v>187</v>
      </c>
      <c r="BG48" s="7" t="s">
        <v>82</v>
      </c>
      <c r="BH48" s="7">
        <v>281</v>
      </c>
      <c r="BI48" s="7" t="s">
        <v>88</v>
      </c>
    </row>
    <row r="49" spans="1:61">
      <c r="A49" s="7" t="s">
        <v>222</v>
      </c>
      <c r="B49" s="7">
        <v>702.4</v>
      </c>
      <c r="C49" s="7">
        <v>55.962569999999999</v>
      </c>
      <c r="D49" s="7">
        <v>-120.39765</v>
      </c>
      <c r="E49" s="7" t="s">
        <v>203</v>
      </c>
      <c r="F49" s="7" t="s">
        <v>74</v>
      </c>
      <c r="G49" s="7" t="s">
        <v>223</v>
      </c>
      <c r="H49" s="7" t="s">
        <v>224</v>
      </c>
      <c r="I49" s="8">
        <v>44813</v>
      </c>
      <c r="J49" s="7" t="s">
        <v>225</v>
      </c>
      <c r="K49" s="7" t="s">
        <v>77</v>
      </c>
      <c r="L49" s="7" t="s">
        <v>78</v>
      </c>
      <c r="M49" s="7">
        <v>6.39</v>
      </c>
      <c r="N49" s="7">
        <v>178571.42857142858</v>
      </c>
      <c r="O49" s="7">
        <v>11000</v>
      </c>
      <c r="P49" s="7">
        <v>1410</v>
      </c>
      <c r="Q49" s="7">
        <v>60800</v>
      </c>
      <c r="R49" s="7">
        <v>1690</v>
      </c>
      <c r="S49" s="7">
        <v>4</v>
      </c>
      <c r="T49" s="7">
        <v>331</v>
      </c>
      <c r="U49" s="7">
        <v>119900</v>
      </c>
      <c r="X49" s="7">
        <v>2.41</v>
      </c>
      <c r="Y49" s="7">
        <v>0</v>
      </c>
      <c r="Z49" s="7">
        <v>95.6</v>
      </c>
      <c r="AA49" s="7">
        <v>103</v>
      </c>
      <c r="AB49" s="7">
        <v>2010</v>
      </c>
      <c r="AC49" s="7">
        <v>2113</v>
      </c>
      <c r="AD49" s="7">
        <v>23.25056433408578</v>
      </c>
      <c r="AE49" s="7">
        <v>612.80487804878055</v>
      </c>
      <c r="AF49" s="7">
        <v>636.05544238286632</v>
      </c>
      <c r="AG49" s="7">
        <v>78.33</v>
      </c>
      <c r="AH49" s="7">
        <v>33273.379999999997</v>
      </c>
      <c r="AI49" s="7">
        <v>0</v>
      </c>
      <c r="AJ49" s="7">
        <v>195177</v>
      </c>
      <c r="AK49" s="7" t="s">
        <v>226</v>
      </c>
      <c r="AL49" s="7" t="s">
        <v>187</v>
      </c>
      <c r="AM49" s="7" t="s">
        <v>178</v>
      </c>
      <c r="AN49" s="7">
        <v>12.7</v>
      </c>
      <c r="AO49" s="7" t="s">
        <v>187</v>
      </c>
      <c r="AP49" s="7">
        <v>61</v>
      </c>
      <c r="AQ49" s="7" t="s">
        <v>227</v>
      </c>
      <c r="AR49" s="7" t="s">
        <v>179</v>
      </c>
      <c r="AS49" s="7" t="s">
        <v>228</v>
      </c>
      <c r="AT49" s="7" t="s">
        <v>229</v>
      </c>
      <c r="AU49" s="7" t="s">
        <v>230</v>
      </c>
      <c r="AV49" s="7">
        <v>81.099999999999994</v>
      </c>
      <c r="AW49" s="7" t="s">
        <v>231</v>
      </c>
      <c r="AX49" s="7" t="s">
        <v>232</v>
      </c>
      <c r="AY49" s="7" t="s">
        <v>82</v>
      </c>
      <c r="AZ49" s="7">
        <v>13.5</v>
      </c>
      <c r="BA49" s="7" t="s">
        <v>233</v>
      </c>
      <c r="BB49" s="7">
        <v>861</v>
      </c>
      <c r="BC49" s="7" t="s">
        <v>82</v>
      </c>
      <c r="BD49" s="7" t="s">
        <v>215</v>
      </c>
      <c r="BE49" s="7" t="s">
        <v>83</v>
      </c>
      <c r="BF49" s="7" t="s">
        <v>84</v>
      </c>
      <c r="BG49" s="7" t="s">
        <v>87</v>
      </c>
      <c r="BH49" s="7">
        <v>87</v>
      </c>
      <c r="BI49" s="7" t="s">
        <v>88</v>
      </c>
    </row>
    <row r="50" spans="1:61">
      <c r="A50" s="7" t="s">
        <v>234</v>
      </c>
      <c r="B50" s="7">
        <v>694.4</v>
      </c>
      <c r="C50" s="7">
        <v>55.922400000000003</v>
      </c>
      <c r="D50" s="7">
        <v>-120.45086000000001</v>
      </c>
      <c r="E50" s="7" t="s">
        <v>174</v>
      </c>
      <c r="F50" s="7" t="s">
        <v>74</v>
      </c>
      <c r="G50" s="7" t="s">
        <v>235</v>
      </c>
      <c r="H50" s="7" t="s">
        <v>224</v>
      </c>
      <c r="I50" s="8">
        <v>44813</v>
      </c>
      <c r="J50" s="7" t="s">
        <v>236</v>
      </c>
      <c r="K50" s="7" t="s">
        <v>77</v>
      </c>
      <c r="L50" s="7" t="s">
        <v>78</v>
      </c>
      <c r="M50" s="7">
        <v>5.3</v>
      </c>
      <c r="N50" s="7">
        <v>238095.23809523808</v>
      </c>
      <c r="O50" s="7">
        <v>23300</v>
      </c>
      <c r="P50" s="7">
        <v>2080</v>
      </c>
      <c r="Q50" s="7">
        <v>79600</v>
      </c>
      <c r="R50" s="7">
        <v>2560</v>
      </c>
      <c r="S50" s="7">
        <v>87.5</v>
      </c>
      <c r="T50" s="7">
        <v>159</v>
      </c>
      <c r="U50" s="7">
        <v>171700</v>
      </c>
      <c r="X50" s="7">
        <v>5.76</v>
      </c>
      <c r="Y50" s="7">
        <v>0</v>
      </c>
      <c r="Z50" s="7">
        <v>30.5</v>
      </c>
      <c r="AA50" s="7">
        <v>179</v>
      </c>
      <c r="AB50" s="7">
        <v>2490</v>
      </c>
      <c r="AC50" s="7">
        <v>2669</v>
      </c>
      <c r="AD50" s="7">
        <v>40.406320541760728</v>
      </c>
      <c r="AE50" s="7">
        <v>759.14634146341473</v>
      </c>
      <c r="AF50" s="7">
        <v>799.55266200517542</v>
      </c>
      <c r="AG50" s="7">
        <v>25</v>
      </c>
      <c r="AH50" s="7">
        <v>66745.539999999994</v>
      </c>
      <c r="AI50" s="7">
        <v>0</v>
      </c>
      <c r="AJ50" s="7">
        <v>279414</v>
      </c>
      <c r="AK50" s="7" t="s">
        <v>237</v>
      </c>
      <c r="AL50" s="7" t="s">
        <v>187</v>
      </c>
      <c r="AM50" s="7" t="s">
        <v>178</v>
      </c>
      <c r="AN50" s="7">
        <v>11.5</v>
      </c>
      <c r="AO50" s="7" t="s">
        <v>187</v>
      </c>
      <c r="AP50" s="7">
        <v>23.2</v>
      </c>
      <c r="AQ50" s="7" t="s">
        <v>227</v>
      </c>
      <c r="AR50" s="7" t="s">
        <v>179</v>
      </c>
      <c r="AS50" s="7" t="s">
        <v>228</v>
      </c>
      <c r="AT50" s="7" t="s">
        <v>229</v>
      </c>
      <c r="AU50" s="7" t="s">
        <v>187</v>
      </c>
      <c r="AV50" s="7">
        <v>75.900000000000006</v>
      </c>
      <c r="AW50" s="7" t="s">
        <v>215</v>
      </c>
      <c r="AX50" s="7" t="s">
        <v>232</v>
      </c>
      <c r="AY50" s="7" t="s">
        <v>82</v>
      </c>
      <c r="AZ50" s="7">
        <v>4.8899999999999997</v>
      </c>
      <c r="BA50" s="7" t="s">
        <v>233</v>
      </c>
      <c r="BB50" s="7">
        <v>1510</v>
      </c>
      <c r="BC50" s="7" t="s">
        <v>82</v>
      </c>
      <c r="BD50" s="7" t="s">
        <v>238</v>
      </c>
      <c r="BE50" s="7" t="s">
        <v>83</v>
      </c>
      <c r="BF50" s="7" t="s">
        <v>178</v>
      </c>
      <c r="BG50" s="7" t="s">
        <v>87</v>
      </c>
      <c r="BH50" s="7">
        <v>108</v>
      </c>
      <c r="BI50" s="7" t="s">
        <v>88</v>
      </c>
    </row>
    <row r="51" spans="1:61">
      <c r="A51" s="7" t="s">
        <v>239</v>
      </c>
      <c r="B51" s="7">
        <v>667</v>
      </c>
      <c r="C51" s="7">
        <v>55.977539999999998</v>
      </c>
      <c r="D51" s="7">
        <v>-120.29564000000001</v>
      </c>
      <c r="E51" s="7" t="s">
        <v>203</v>
      </c>
      <c r="F51" s="7" t="s">
        <v>74</v>
      </c>
      <c r="G51" s="7" t="s">
        <v>240</v>
      </c>
      <c r="H51" s="7" t="s">
        <v>224</v>
      </c>
      <c r="I51" s="8">
        <v>44813</v>
      </c>
      <c r="J51" s="7" t="s">
        <v>241</v>
      </c>
      <c r="K51" s="7" t="s">
        <v>77</v>
      </c>
      <c r="L51" s="7" t="s">
        <v>78</v>
      </c>
      <c r="M51" s="7">
        <v>6.13</v>
      </c>
      <c r="N51" s="7">
        <v>188679.24528301888</v>
      </c>
      <c r="O51" s="7">
        <v>12100</v>
      </c>
      <c r="P51" s="7">
        <v>1460</v>
      </c>
      <c r="Q51" s="7">
        <v>49700</v>
      </c>
      <c r="R51" s="7">
        <v>1160</v>
      </c>
      <c r="T51" s="7">
        <v>453</v>
      </c>
      <c r="U51" s="7">
        <v>114230</v>
      </c>
      <c r="X51" s="7">
        <v>0.67200000000000004</v>
      </c>
      <c r="Y51" s="7">
        <v>0</v>
      </c>
      <c r="Z51" s="7">
        <v>59</v>
      </c>
      <c r="AA51" s="7">
        <v>45</v>
      </c>
      <c r="AB51" s="7">
        <v>2479</v>
      </c>
      <c r="AC51" s="7">
        <v>2524</v>
      </c>
      <c r="AD51" s="7">
        <v>10.158013544018059</v>
      </c>
      <c r="AE51" s="7">
        <v>755.79268292682934</v>
      </c>
      <c r="AF51" s="7">
        <v>765.95069647084745</v>
      </c>
      <c r="AG51" s="7">
        <v>48.33</v>
      </c>
      <c r="AH51" s="7">
        <v>36225.979999999996</v>
      </c>
      <c r="AI51" s="7">
        <v>0</v>
      </c>
      <c r="AJ51" s="7">
        <v>179131</v>
      </c>
      <c r="AK51" s="7" t="s">
        <v>242</v>
      </c>
      <c r="AL51" s="7" t="s">
        <v>187</v>
      </c>
      <c r="AM51" s="7" t="s">
        <v>178</v>
      </c>
      <c r="AN51" s="7">
        <v>2.67</v>
      </c>
      <c r="AO51" s="7" t="s">
        <v>187</v>
      </c>
      <c r="AP51" s="7">
        <v>177</v>
      </c>
      <c r="AQ51" s="7" t="s">
        <v>227</v>
      </c>
      <c r="AR51" s="7" t="s">
        <v>179</v>
      </c>
      <c r="AS51" s="7" t="s">
        <v>228</v>
      </c>
      <c r="AT51" s="7" t="s">
        <v>229</v>
      </c>
      <c r="AU51" s="7" t="s">
        <v>187</v>
      </c>
      <c r="AV51" s="7">
        <v>93.2</v>
      </c>
      <c r="AW51" s="7" t="s">
        <v>215</v>
      </c>
      <c r="AX51" s="7" t="s">
        <v>232</v>
      </c>
      <c r="AY51" s="7" t="s">
        <v>82</v>
      </c>
      <c r="AZ51" s="7">
        <v>13.9</v>
      </c>
      <c r="BA51" s="7" t="s">
        <v>233</v>
      </c>
      <c r="BB51" s="7">
        <v>273</v>
      </c>
      <c r="BC51" s="7" t="s">
        <v>82</v>
      </c>
      <c r="BD51" s="7" t="s">
        <v>215</v>
      </c>
      <c r="BE51" s="7" t="s">
        <v>83</v>
      </c>
      <c r="BF51" s="7" t="s">
        <v>178</v>
      </c>
      <c r="BG51" s="7" t="s">
        <v>87</v>
      </c>
      <c r="BH51" s="7">
        <v>43</v>
      </c>
      <c r="BI51" s="7" t="s">
        <v>88</v>
      </c>
    </row>
    <row r="52" spans="1:61">
      <c r="A52" s="7" t="s">
        <v>243</v>
      </c>
      <c r="B52" s="7">
        <v>751.2</v>
      </c>
      <c r="C52" s="7">
        <v>55.915030000000002</v>
      </c>
      <c r="D52" s="7">
        <v>-120.40434</v>
      </c>
      <c r="E52" s="7" t="s">
        <v>198</v>
      </c>
      <c r="F52" s="7" t="s">
        <v>74</v>
      </c>
      <c r="G52" s="7" t="s">
        <v>244</v>
      </c>
      <c r="H52" s="7" t="s">
        <v>224</v>
      </c>
      <c r="I52" s="8">
        <v>44816</v>
      </c>
      <c r="J52" s="7" t="s">
        <v>245</v>
      </c>
      <c r="K52" s="7" t="s">
        <v>77</v>
      </c>
      <c r="L52" s="7" t="s">
        <v>78</v>
      </c>
      <c r="M52" s="7">
        <v>5.0199999999999996</v>
      </c>
      <c r="N52" s="7">
        <v>243902.43902439025</v>
      </c>
      <c r="O52" s="7">
        <v>23300</v>
      </c>
      <c r="P52" s="7">
        <v>2700</v>
      </c>
      <c r="Q52" s="7">
        <v>77400</v>
      </c>
      <c r="R52" s="7">
        <v>2490</v>
      </c>
      <c r="S52" s="7">
        <v>43</v>
      </c>
      <c r="T52" s="7">
        <v>191</v>
      </c>
      <c r="U52" s="7">
        <v>181700</v>
      </c>
      <c r="X52" s="7">
        <v>6.48</v>
      </c>
      <c r="Y52" s="7">
        <v>0</v>
      </c>
      <c r="Z52" s="7">
        <v>10.199999999999999</v>
      </c>
      <c r="AA52" s="7">
        <v>135</v>
      </c>
      <c r="AB52" s="7">
        <v>2560</v>
      </c>
      <c r="AC52" s="7">
        <v>2695</v>
      </c>
      <c r="AD52" s="7">
        <v>30.474040632054177</v>
      </c>
      <c r="AE52" s="7">
        <v>780.48780487804879</v>
      </c>
      <c r="AF52" s="7">
        <v>810.96184551010299</v>
      </c>
      <c r="AG52" s="7">
        <v>8.33</v>
      </c>
      <c r="AH52" s="7">
        <v>69298.7</v>
      </c>
      <c r="AI52" s="7">
        <v>0</v>
      </c>
      <c r="AJ52" s="7">
        <v>287785</v>
      </c>
      <c r="AK52" s="7" t="s">
        <v>246</v>
      </c>
      <c r="AL52" s="7" t="s">
        <v>191</v>
      </c>
      <c r="AM52" s="7" t="s">
        <v>190</v>
      </c>
      <c r="AN52" s="7">
        <v>9.9600000000000009</v>
      </c>
      <c r="AO52" s="7" t="s">
        <v>80</v>
      </c>
      <c r="AP52" s="7">
        <v>22.9</v>
      </c>
      <c r="AQ52" s="7" t="s">
        <v>80</v>
      </c>
      <c r="AR52" s="7" t="s">
        <v>247</v>
      </c>
      <c r="AS52" s="7" t="s">
        <v>81</v>
      </c>
      <c r="AT52" s="7" t="s">
        <v>81</v>
      </c>
      <c r="AU52" s="7" t="s">
        <v>246</v>
      </c>
      <c r="AV52" s="7">
        <v>71.2</v>
      </c>
      <c r="AW52" s="7" t="s">
        <v>81</v>
      </c>
      <c r="AX52" s="7" t="s">
        <v>79</v>
      </c>
      <c r="AY52" s="7" t="s">
        <v>246</v>
      </c>
      <c r="AZ52" s="7">
        <v>5.2</v>
      </c>
      <c r="BA52" s="7" t="s">
        <v>79</v>
      </c>
      <c r="BB52" s="7">
        <v>1560</v>
      </c>
      <c r="BC52" s="7" t="s">
        <v>79</v>
      </c>
      <c r="BD52" s="7" t="s">
        <v>248</v>
      </c>
      <c r="BE52" s="7" t="s">
        <v>191</v>
      </c>
      <c r="BF52" s="7" t="s">
        <v>84</v>
      </c>
      <c r="BG52" s="7" t="s">
        <v>249</v>
      </c>
      <c r="BH52" s="7">
        <v>96.2</v>
      </c>
      <c r="BI52" s="7" t="s">
        <v>88</v>
      </c>
    </row>
    <row r="53" spans="1:61">
      <c r="A53" s="7" t="s">
        <v>250</v>
      </c>
      <c r="B53" s="7">
        <v>702.4</v>
      </c>
      <c r="C53" s="7">
        <v>55.96922</v>
      </c>
      <c r="D53" s="7">
        <v>-120.39864</v>
      </c>
      <c r="E53" s="7" t="s">
        <v>203</v>
      </c>
      <c r="F53" s="7" t="s">
        <v>74</v>
      </c>
      <c r="G53" s="7" t="s">
        <v>251</v>
      </c>
      <c r="H53" s="7" t="s">
        <v>224</v>
      </c>
      <c r="I53" s="8">
        <v>44816</v>
      </c>
      <c r="J53" s="7" t="s">
        <v>252</v>
      </c>
      <c r="K53" s="7" t="s">
        <v>77</v>
      </c>
      <c r="L53" s="7" t="s">
        <v>78</v>
      </c>
      <c r="M53" s="7">
        <v>6.79</v>
      </c>
      <c r="N53" s="7">
        <v>175438.59649122806</v>
      </c>
      <c r="O53" s="7">
        <v>4980</v>
      </c>
      <c r="P53" s="7">
        <v>727</v>
      </c>
      <c r="Q53" s="7">
        <v>56600</v>
      </c>
      <c r="R53" s="7">
        <v>1750</v>
      </c>
      <c r="S53" s="7">
        <v>55.5</v>
      </c>
      <c r="T53" s="7">
        <v>1061.2</v>
      </c>
      <c r="U53" s="7">
        <v>103270</v>
      </c>
      <c r="X53" s="7">
        <v>5.61</v>
      </c>
      <c r="Y53" s="7">
        <v>0</v>
      </c>
      <c r="Z53" s="7">
        <v>364</v>
      </c>
      <c r="AA53" s="7">
        <v>53.6</v>
      </c>
      <c r="AB53" s="7">
        <v>2234</v>
      </c>
      <c r="AC53" s="7">
        <v>2287.6</v>
      </c>
      <c r="AD53" s="7">
        <v>12.099322799097067</v>
      </c>
      <c r="AE53" s="7">
        <v>681.09756097560978</v>
      </c>
      <c r="AF53" s="7">
        <v>693.19688377470686</v>
      </c>
      <c r="AG53" s="7">
        <v>298.33</v>
      </c>
      <c r="AH53" s="7">
        <v>15428.846</v>
      </c>
      <c r="AI53" s="7">
        <v>0</v>
      </c>
      <c r="AJ53" s="7">
        <v>168567</v>
      </c>
      <c r="AK53" s="7" t="s">
        <v>253</v>
      </c>
      <c r="AL53" s="7" t="s">
        <v>187</v>
      </c>
      <c r="AM53" s="7" t="s">
        <v>178</v>
      </c>
      <c r="AN53" s="7">
        <v>3.28</v>
      </c>
      <c r="AO53" s="7" t="s">
        <v>187</v>
      </c>
      <c r="AP53" s="7">
        <v>13.8</v>
      </c>
      <c r="AQ53" s="7" t="s">
        <v>227</v>
      </c>
      <c r="AR53" s="7" t="s">
        <v>179</v>
      </c>
      <c r="AS53" s="7" t="s">
        <v>228</v>
      </c>
      <c r="AT53" s="7" t="s">
        <v>229</v>
      </c>
      <c r="AU53" s="7" t="s">
        <v>187</v>
      </c>
      <c r="AV53" s="7">
        <v>62.6</v>
      </c>
      <c r="AW53" s="7" t="s">
        <v>254</v>
      </c>
      <c r="AX53" s="7" t="s">
        <v>232</v>
      </c>
      <c r="AY53" s="7" t="s">
        <v>82</v>
      </c>
      <c r="AZ53" s="7">
        <v>6.08</v>
      </c>
      <c r="BA53" s="7" t="s">
        <v>233</v>
      </c>
      <c r="BB53" s="7">
        <v>798</v>
      </c>
      <c r="BC53" s="7" t="s">
        <v>82</v>
      </c>
      <c r="BD53" s="7" t="s">
        <v>231</v>
      </c>
      <c r="BE53" s="7" t="s">
        <v>83</v>
      </c>
      <c r="BF53" s="7" t="s">
        <v>178</v>
      </c>
      <c r="BG53" s="7" t="s">
        <v>87</v>
      </c>
      <c r="BH53" s="7">
        <v>173</v>
      </c>
      <c r="BI53" s="7" t="s">
        <v>88</v>
      </c>
    </row>
    <row r="54" spans="1:61">
      <c r="A54" s="7" t="s">
        <v>255</v>
      </c>
      <c r="B54" s="7">
        <v>791.6</v>
      </c>
      <c r="C54" s="7">
        <v>55.888689999999997</v>
      </c>
      <c r="D54" s="7">
        <v>-120.37806</v>
      </c>
      <c r="E54" s="7" t="s">
        <v>198</v>
      </c>
      <c r="F54" s="7" t="s">
        <v>74</v>
      </c>
      <c r="H54" s="7" t="s">
        <v>224</v>
      </c>
      <c r="I54" s="8">
        <v>44826</v>
      </c>
      <c r="J54" s="7" t="s">
        <v>256</v>
      </c>
      <c r="K54" s="7" t="s">
        <v>77</v>
      </c>
      <c r="L54" s="7" t="s">
        <v>78</v>
      </c>
      <c r="M54" s="7">
        <v>6.13</v>
      </c>
      <c r="N54" s="7">
        <v>188679.24528301888</v>
      </c>
      <c r="O54" s="7">
        <v>14280</v>
      </c>
      <c r="P54" s="7">
        <v>1550</v>
      </c>
      <c r="Q54" s="7">
        <v>57360</v>
      </c>
      <c r="R54" s="7">
        <v>1989</v>
      </c>
      <c r="S54" s="7">
        <v>62</v>
      </c>
      <c r="T54" s="7">
        <v>36</v>
      </c>
      <c r="U54" s="7">
        <v>134000</v>
      </c>
      <c r="X54" s="7">
        <v>12</v>
      </c>
      <c r="Y54" s="7">
        <v>0</v>
      </c>
      <c r="Z54" s="7">
        <v>71.2</v>
      </c>
      <c r="AA54" s="7">
        <v>46</v>
      </c>
      <c r="AB54" s="7">
        <v>0</v>
      </c>
      <c r="AC54" s="7">
        <v>46</v>
      </c>
      <c r="AD54" s="7">
        <v>10.383747178329571</v>
      </c>
      <c r="AE54" s="7">
        <v>0</v>
      </c>
      <c r="AF54" s="7">
        <v>10.383747178329571</v>
      </c>
      <c r="AG54" s="7">
        <v>58.33</v>
      </c>
      <c r="AH54" s="7">
        <v>42040.06</v>
      </c>
      <c r="AI54" s="7">
        <v>0</v>
      </c>
      <c r="AJ54" s="7">
        <v>209249</v>
      </c>
      <c r="AK54" s="7" t="s">
        <v>257</v>
      </c>
      <c r="AL54" s="7" t="s">
        <v>82</v>
      </c>
      <c r="AM54" s="7" t="s">
        <v>258</v>
      </c>
      <c r="AN54" s="7">
        <v>38.5</v>
      </c>
      <c r="AO54" s="7" t="s">
        <v>82</v>
      </c>
      <c r="AP54" s="7">
        <v>32</v>
      </c>
      <c r="AQ54" s="7" t="s">
        <v>259</v>
      </c>
      <c r="AR54" s="7" t="s">
        <v>87</v>
      </c>
      <c r="AS54" s="7" t="s">
        <v>260</v>
      </c>
      <c r="AT54" s="7" t="s">
        <v>261</v>
      </c>
      <c r="AU54" s="7" t="s">
        <v>82</v>
      </c>
      <c r="AV54" s="7">
        <v>50.6</v>
      </c>
      <c r="AW54" s="7" t="s">
        <v>178</v>
      </c>
      <c r="AX54" s="7" t="s">
        <v>262</v>
      </c>
      <c r="AY54" s="7" t="s">
        <v>80</v>
      </c>
      <c r="AZ54" s="7">
        <v>20</v>
      </c>
      <c r="BA54" s="7" t="s">
        <v>179</v>
      </c>
      <c r="BB54" s="7">
        <v>1370</v>
      </c>
      <c r="BC54" s="7" t="s">
        <v>80</v>
      </c>
      <c r="BD54" s="7" t="s">
        <v>178</v>
      </c>
      <c r="BE54" s="7" t="s">
        <v>81</v>
      </c>
      <c r="BF54" s="7" t="s">
        <v>83</v>
      </c>
      <c r="BG54" s="7" t="s">
        <v>249</v>
      </c>
      <c r="BH54" s="7">
        <v>115</v>
      </c>
      <c r="BI54" s="7" t="s">
        <v>88</v>
      </c>
    </row>
    <row r="55" spans="1:61">
      <c r="A55" s="7" t="s">
        <v>263</v>
      </c>
      <c r="B55" s="7">
        <v>890</v>
      </c>
      <c r="C55" s="7">
        <v>55.90334</v>
      </c>
      <c r="D55" s="7">
        <v>-120.8479</v>
      </c>
      <c r="E55" s="7" t="s">
        <v>264</v>
      </c>
      <c r="F55" s="7" t="s">
        <v>74</v>
      </c>
      <c r="H55" s="7" t="s">
        <v>224</v>
      </c>
      <c r="I55" s="8">
        <v>44852</v>
      </c>
      <c r="J55" s="7" t="s">
        <v>265</v>
      </c>
      <c r="K55" s="7" t="s">
        <v>77</v>
      </c>
      <c r="L55" s="7" t="s">
        <v>78</v>
      </c>
      <c r="M55" s="7">
        <v>5.45</v>
      </c>
      <c r="N55" s="7">
        <v>263157.89473684214</v>
      </c>
      <c r="O55" s="7">
        <v>22500</v>
      </c>
      <c r="P55" s="7">
        <v>1350</v>
      </c>
      <c r="Q55" s="7">
        <v>91200</v>
      </c>
      <c r="R55" s="7">
        <v>3200</v>
      </c>
      <c r="S55" s="7">
        <v>60</v>
      </c>
      <c r="T55" s="7">
        <v>1.7</v>
      </c>
      <c r="U55" s="7">
        <v>187300</v>
      </c>
      <c r="X55" s="7">
        <v>2.96</v>
      </c>
      <c r="Y55" s="7">
        <v>0</v>
      </c>
      <c r="Z55" s="7">
        <v>24.4</v>
      </c>
      <c r="AA55" s="7">
        <v>244</v>
      </c>
      <c r="AB55" s="7">
        <v>130</v>
      </c>
      <c r="AC55" s="7">
        <v>374</v>
      </c>
      <c r="AD55" s="7">
        <v>55.079006772009031</v>
      </c>
      <c r="AE55" s="7">
        <v>39.634146341463421</v>
      </c>
      <c r="AF55" s="7">
        <v>94.713153113472458</v>
      </c>
      <c r="AG55" s="7">
        <v>20</v>
      </c>
      <c r="AH55" s="7">
        <v>61741.8</v>
      </c>
      <c r="AI55" s="7">
        <v>0</v>
      </c>
      <c r="AJ55" s="7">
        <v>305563</v>
      </c>
      <c r="AK55" s="7" t="s">
        <v>266</v>
      </c>
      <c r="AL55" s="7" t="s">
        <v>83</v>
      </c>
      <c r="AM55" s="7" t="s">
        <v>83</v>
      </c>
      <c r="AN55" s="7">
        <v>699</v>
      </c>
      <c r="AO55" s="7" t="s">
        <v>187</v>
      </c>
      <c r="AP55" s="7">
        <v>26</v>
      </c>
      <c r="AQ55" s="7" t="s">
        <v>178</v>
      </c>
      <c r="AR55" s="7" t="s">
        <v>133</v>
      </c>
      <c r="AS55" s="7" t="s">
        <v>267</v>
      </c>
      <c r="AT55" s="7" t="s">
        <v>178</v>
      </c>
      <c r="AU55" s="7" t="s">
        <v>84</v>
      </c>
      <c r="AV55" s="7">
        <v>72.599999999999994</v>
      </c>
      <c r="AW55" s="7" t="s">
        <v>201</v>
      </c>
      <c r="AX55" s="7" t="s">
        <v>86</v>
      </c>
      <c r="AY55" s="7" t="s">
        <v>84</v>
      </c>
      <c r="AZ55" s="7">
        <v>6.15</v>
      </c>
      <c r="BA55" s="7" t="s">
        <v>119</v>
      </c>
      <c r="BB55" s="7">
        <v>2260</v>
      </c>
      <c r="BC55" s="7" t="s">
        <v>84</v>
      </c>
      <c r="BD55" s="7" t="s">
        <v>268</v>
      </c>
      <c r="BE55" s="7" t="s">
        <v>82</v>
      </c>
      <c r="BF55" s="7" t="s">
        <v>267</v>
      </c>
      <c r="BG55" s="7" t="s">
        <v>269</v>
      </c>
      <c r="BH55" s="7">
        <v>18</v>
      </c>
      <c r="BI55" s="7" t="s">
        <v>88</v>
      </c>
    </row>
    <row r="56" spans="1:61">
      <c r="A56" s="7" t="s">
        <v>270</v>
      </c>
      <c r="B56" s="7">
        <v>841.4</v>
      </c>
      <c r="C56" s="7">
        <v>55.954630000000002</v>
      </c>
      <c r="D56" s="7">
        <v>-120.92537</v>
      </c>
      <c r="E56" s="7" t="s">
        <v>264</v>
      </c>
      <c r="F56" s="7" t="s">
        <v>74</v>
      </c>
      <c r="H56" s="7" t="s">
        <v>224</v>
      </c>
      <c r="I56" s="8">
        <v>44937</v>
      </c>
      <c r="J56" s="7" t="s">
        <v>271</v>
      </c>
      <c r="K56" s="7" t="s">
        <v>77</v>
      </c>
      <c r="L56" s="7" t="s">
        <v>78</v>
      </c>
      <c r="M56" s="7">
        <v>5.42</v>
      </c>
      <c r="N56" s="7">
        <v>243902.43902439025</v>
      </c>
      <c r="O56" s="7">
        <v>16040</v>
      </c>
      <c r="P56" s="7">
        <v>1430</v>
      </c>
      <c r="Q56" s="7">
        <v>77800</v>
      </c>
      <c r="R56" s="7">
        <v>3720</v>
      </c>
      <c r="S56" s="7">
        <v>21.8</v>
      </c>
      <c r="T56" s="7">
        <v>9.1</v>
      </c>
      <c r="U56" s="7">
        <v>172200</v>
      </c>
      <c r="V56" s="7">
        <v>160</v>
      </c>
      <c r="X56" s="7">
        <v>3.85</v>
      </c>
      <c r="Y56" s="7">
        <v>0</v>
      </c>
      <c r="Z56" s="7">
        <v>28.5</v>
      </c>
      <c r="AA56" s="7">
        <v>254</v>
      </c>
      <c r="AB56" s="7">
        <v>1688</v>
      </c>
      <c r="AC56" s="7">
        <v>1942</v>
      </c>
      <c r="AD56" s="7">
        <v>57.336343115124158</v>
      </c>
      <c r="AE56" s="7">
        <v>514.63414634146341</v>
      </c>
      <c r="AF56" s="7">
        <v>571.97048945658753</v>
      </c>
      <c r="AG56" s="7">
        <v>23.33</v>
      </c>
      <c r="AH56" s="7">
        <v>45940.619999999995</v>
      </c>
      <c r="AI56" s="7">
        <v>0</v>
      </c>
      <c r="AJ56" s="7">
        <v>271213</v>
      </c>
      <c r="AK56" s="7" t="s">
        <v>79</v>
      </c>
      <c r="AL56" s="7" t="s">
        <v>80</v>
      </c>
      <c r="AM56" s="7" t="s">
        <v>81</v>
      </c>
      <c r="AN56" s="7">
        <v>564</v>
      </c>
      <c r="AO56" s="7" t="s">
        <v>80</v>
      </c>
      <c r="AP56" s="7">
        <v>20.8</v>
      </c>
      <c r="AQ56" s="7" t="s">
        <v>82</v>
      </c>
      <c r="AR56" s="7" t="s">
        <v>82</v>
      </c>
      <c r="AS56" s="7" t="s">
        <v>83</v>
      </c>
      <c r="AT56" s="7" t="s">
        <v>180</v>
      </c>
      <c r="AU56" s="7" t="s">
        <v>79</v>
      </c>
      <c r="AV56" s="7">
        <v>54.1</v>
      </c>
      <c r="AW56" s="7" t="s">
        <v>81</v>
      </c>
      <c r="AX56" s="7" t="s">
        <v>115</v>
      </c>
      <c r="AY56" s="7" t="s">
        <v>79</v>
      </c>
      <c r="AZ56" s="7">
        <v>4.4000000000000004</v>
      </c>
      <c r="BA56" s="7" t="s">
        <v>84</v>
      </c>
      <c r="BB56" s="7">
        <v>1450</v>
      </c>
      <c r="BC56" s="7" t="s">
        <v>84</v>
      </c>
      <c r="BD56" s="7" t="s">
        <v>85</v>
      </c>
      <c r="BE56" s="7" t="s">
        <v>80</v>
      </c>
      <c r="BF56" s="7" t="s">
        <v>86</v>
      </c>
      <c r="BG56" s="7" t="s">
        <v>272</v>
      </c>
      <c r="BH56" s="7">
        <v>1700</v>
      </c>
      <c r="BI56" s="7" t="s">
        <v>88</v>
      </c>
    </row>
    <row r="57" spans="1:61" hidden="1">
      <c r="A57" s="7" t="s">
        <v>273</v>
      </c>
      <c r="B57" s="7">
        <v>653.1</v>
      </c>
      <c r="C57" s="7">
        <v>56.062779999999997</v>
      </c>
      <c r="D57" s="7">
        <v>-120.05472</v>
      </c>
      <c r="E57" s="7" t="s">
        <v>274</v>
      </c>
      <c r="F57" s="7" t="s">
        <v>74</v>
      </c>
      <c r="G57" s="7" t="s">
        <v>89</v>
      </c>
      <c r="H57" s="7" t="s">
        <v>275</v>
      </c>
      <c r="I57" s="8">
        <v>44944</v>
      </c>
      <c r="J57" s="7" t="s">
        <v>276</v>
      </c>
      <c r="K57" s="7" t="s">
        <v>77</v>
      </c>
      <c r="L57" s="7" t="s">
        <v>78</v>
      </c>
      <c r="M57" s="7">
        <v>6.85</v>
      </c>
      <c r="N57" s="7">
        <v>172413.79310344826</v>
      </c>
      <c r="O57" s="7">
        <v>5800</v>
      </c>
      <c r="P57" s="7">
        <v>1100</v>
      </c>
      <c r="Q57" s="7">
        <v>65600</v>
      </c>
      <c r="R57" s="7">
        <v>1880</v>
      </c>
      <c r="T57" s="7">
        <v>995</v>
      </c>
      <c r="U57" s="7">
        <v>117000</v>
      </c>
      <c r="V57" s="7">
        <v>152</v>
      </c>
      <c r="X57" s="7">
        <v>0.187</v>
      </c>
      <c r="Y57" s="7">
        <v>0</v>
      </c>
      <c r="Z57" s="7">
        <v>158.6</v>
      </c>
      <c r="AA57" s="7">
        <v>17.3</v>
      </c>
      <c r="AB57" s="7">
        <v>1400</v>
      </c>
      <c r="AC57" s="7">
        <v>1417.3</v>
      </c>
      <c r="AD57" s="7">
        <v>3.9051918735891653</v>
      </c>
      <c r="AE57" s="7">
        <v>426.82926829268297</v>
      </c>
      <c r="AF57" s="7">
        <v>430.73446016627213</v>
      </c>
      <c r="AG57" s="7">
        <v>130</v>
      </c>
      <c r="AH57" s="7">
        <v>19012.399999999998</v>
      </c>
      <c r="AI57" s="7">
        <v>0</v>
      </c>
      <c r="AJ57" s="7">
        <v>192453</v>
      </c>
      <c r="AK57" s="7" t="s">
        <v>79</v>
      </c>
      <c r="AL57" s="7" t="s">
        <v>80</v>
      </c>
      <c r="AM57" s="7" t="s">
        <v>81</v>
      </c>
      <c r="AN57" s="7">
        <v>0.41</v>
      </c>
      <c r="AO57" s="7" t="s">
        <v>82</v>
      </c>
      <c r="AP57" s="7">
        <v>57.9</v>
      </c>
      <c r="AQ57" s="7" t="s">
        <v>82</v>
      </c>
      <c r="AR57" s="7" t="s">
        <v>82</v>
      </c>
      <c r="AS57" s="7" t="s">
        <v>83</v>
      </c>
      <c r="AT57" s="7" t="s">
        <v>83</v>
      </c>
      <c r="AU57" s="7" t="s">
        <v>79</v>
      </c>
      <c r="AV57" s="7">
        <v>31.1</v>
      </c>
      <c r="AW57" s="7" t="s">
        <v>83</v>
      </c>
      <c r="AX57" s="7" t="s">
        <v>84</v>
      </c>
      <c r="AY57" s="7" t="s">
        <v>79</v>
      </c>
      <c r="AZ57" s="7">
        <v>4.53</v>
      </c>
      <c r="BA57" s="7" t="s">
        <v>84</v>
      </c>
      <c r="BB57" s="7">
        <v>205</v>
      </c>
      <c r="BC57" s="7" t="s">
        <v>84</v>
      </c>
      <c r="BD57" s="7" t="s">
        <v>85</v>
      </c>
      <c r="BE57" s="7" t="s">
        <v>277</v>
      </c>
      <c r="BF57" s="7" t="s">
        <v>86</v>
      </c>
      <c r="BG57" s="7" t="s">
        <v>87</v>
      </c>
      <c r="BH57" s="7">
        <v>67.400000000000006</v>
      </c>
      <c r="BI57" s="7" t="s">
        <v>88</v>
      </c>
    </row>
    <row r="58" spans="1:61" hidden="1">
      <c r="A58" s="7" t="s">
        <v>278</v>
      </c>
      <c r="B58" s="7">
        <v>836.7</v>
      </c>
      <c r="C58" s="7">
        <v>56.873930000000001</v>
      </c>
      <c r="D58" s="7">
        <v>-121.52954</v>
      </c>
      <c r="E58" s="7" t="s">
        <v>73</v>
      </c>
      <c r="F58" s="7" t="s">
        <v>74</v>
      </c>
      <c r="H58" s="7" t="s">
        <v>279</v>
      </c>
      <c r="I58" s="8">
        <v>44945</v>
      </c>
      <c r="J58" s="7" t="s">
        <v>280</v>
      </c>
      <c r="K58" s="7" t="s">
        <v>77</v>
      </c>
      <c r="L58" s="7" t="s">
        <v>78</v>
      </c>
      <c r="M58" s="7">
        <v>8.1999999999999993</v>
      </c>
      <c r="N58" s="7">
        <v>136986.30136986304</v>
      </c>
      <c r="O58" s="7">
        <v>2030</v>
      </c>
      <c r="P58" s="7">
        <v>453</v>
      </c>
      <c r="Q58" s="7">
        <v>56200</v>
      </c>
      <c r="R58" s="7">
        <v>1890</v>
      </c>
      <c r="T58" s="7">
        <v>1538</v>
      </c>
      <c r="U58" s="7">
        <v>89700</v>
      </c>
      <c r="V58" s="7">
        <v>57</v>
      </c>
      <c r="X58" s="7">
        <v>0.51</v>
      </c>
      <c r="Y58" s="7">
        <v>0</v>
      </c>
      <c r="Z58" s="7">
        <v>923.1</v>
      </c>
      <c r="AA58" s="7">
        <v>0</v>
      </c>
      <c r="AB58" s="7">
        <v>1120</v>
      </c>
      <c r="AC58" s="7">
        <v>1120</v>
      </c>
      <c r="AD58" s="7">
        <v>0</v>
      </c>
      <c r="AE58" s="7">
        <v>341.46341463414637</v>
      </c>
      <c r="AF58" s="7">
        <v>341.46341463414637</v>
      </c>
      <c r="AG58" s="7">
        <v>756.67</v>
      </c>
      <c r="AH58" s="7">
        <v>6934.3639999999996</v>
      </c>
      <c r="AI58" s="7">
        <v>0</v>
      </c>
      <c r="AJ58" s="7">
        <v>152265</v>
      </c>
      <c r="AK58" s="7" t="s">
        <v>246</v>
      </c>
      <c r="AL58" s="7" t="s">
        <v>191</v>
      </c>
      <c r="AM58" s="7" t="s">
        <v>190</v>
      </c>
      <c r="AN58" s="7">
        <v>0.82</v>
      </c>
      <c r="AO58" s="7" t="s">
        <v>80</v>
      </c>
      <c r="AP58" s="7">
        <v>45.6</v>
      </c>
      <c r="AQ58" s="7" t="s">
        <v>80</v>
      </c>
      <c r="AR58" s="7" t="s">
        <v>80</v>
      </c>
      <c r="AS58" s="7" t="s">
        <v>81</v>
      </c>
      <c r="AT58" s="7" t="s">
        <v>81</v>
      </c>
      <c r="AU58" s="7" t="s">
        <v>246</v>
      </c>
      <c r="AV58" s="7">
        <v>32.700000000000003</v>
      </c>
      <c r="AW58" s="7" t="s">
        <v>81</v>
      </c>
      <c r="AX58" s="7" t="s">
        <v>79</v>
      </c>
      <c r="AY58" s="7" t="s">
        <v>246</v>
      </c>
      <c r="AZ58" s="7">
        <v>48.4</v>
      </c>
      <c r="BA58" s="7" t="s">
        <v>79</v>
      </c>
      <c r="BB58" s="7">
        <v>138</v>
      </c>
      <c r="BC58" s="7" t="s">
        <v>79</v>
      </c>
      <c r="BD58" s="7" t="s">
        <v>248</v>
      </c>
      <c r="BE58" s="7" t="s">
        <v>196</v>
      </c>
      <c r="BF58" s="7" t="s">
        <v>84</v>
      </c>
      <c r="BG58" s="7" t="s">
        <v>249</v>
      </c>
      <c r="BH58" s="7">
        <v>52</v>
      </c>
      <c r="BI58" s="7" t="s">
        <v>88</v>
      </c>
    </row>
    <row r="59" spans="1:61" hidden="1">
      <c r="A59" s="7" t="s">
        <v>281</v>
      </c>
      <c r="B59" s="7">
        <v>774.5</v>
      </c>
      <c r="C59" s="7">
        <v>56.86871</v>
      </c>
      <c r="D59" s="7">
        <v>-121.51747</v>
      </c>
      <c r="E59" s="7" t="s">
        <v>73</v>
      </c>
      <c r="F59" s="7" t="s">
        <v>74</v>
      </c>
      <c r="H59" s="7" t="s">
        <v>279</v>
      </c>
      <c r="I59" s="8">
        <v>44945</v>
      </c>
      <c r="J59" s="7" t="s">
        <v>282</v>
      </c>
      <c r="K59" s="7" t="s">
        <v>77</v>
      </c>
      <c r="L59" s="7" t="s">
        <v>78</v>
      </c>
      <c r="M59" s="7">
        <v>8.52</v>
      </c>
      <c r="N59" s="7">
        <v>133333.33333333334</v>
      </c>
      <c r="O59" s="7">
        <v>2410</v>
      </c>
      <c r="P59" s="7">
        <v>513</v>
      </c>
      <c r="Q59" s="7">
        <v>53200</v>
      </c>
      <c r="R59" s="7">
        <v>1890</v>
      </c>
      <c r="T59" s="7">
        <v>1989</v>
      </c>
      <c r="U59" s="7">
        <v>87400</v>
      </c>
      <c r="V59" s="7">
        <v>59</v>
      </c>
      <c r="X59" s="7">
        <v>0.15</v>
      </c>
      <c r="Y59" s="7">
        <v>130</v>
      </c>
      <c r="Z59" s="7">
        <v>988.2</v>
      </c>
      <c r="AA59" s="7">
        <v>0</v>
      </c>
      <c r="AB59" s="7">
        <v>1100</v>
      </c>
      <c r="AC59" s="7">
        <v>1100</v>
      </c>
      <c r="AD59" s="7">
        <v>0</v>
      </c>
      <c r="AE59" s="7">
        <v>335.36585365853659</v>
      </c>
      <c r="AF59" s="7">
        <v>335.36585365853659</v>
      </c>
      <c r="AG59" s="7">
        <v>1026.67</v>
      </c>
      <c r="AH59" s="7">
        <v>8130.3040000000001</v>
      </c>
      <c r="AI59" s="7">
        <v>0</v>
      </c>
      <c r="AJ59" s="7">
        <v>148018</v>
      </c>
      <c r="AK59" s="7" t="s">
        <v>246</v>
      </c>
      <c r="AL59" s="7" t="s">
        <v>191</v>
      </c>
      <c r="AM59" s="7" t="s">
        <v>190</v>
      </c>
      <c r="AN59" s="7">
        <v>0.28999999999999998</v>
      </c>
      <c r="AO59" s="7" t="s">
        <v>80</v>
      </c>
      <c r="AP59" s="7">
        <v>42.5</v>
      </c>
      <c r="AQ59" s="7" t="s">
        <v>80</v>
      </c>
      <c r="AR59" s="7" t="s">
        <v>80</v>
      </c>
      <c r="AS59" s="7" t="s">
        <v>81</v>
      </c>
      <c r="AT59" s="7" t="s">
        <v>81</v>
      </c>
      <c r="AU59" s="7" t="s">
        <v>246</v>
      </c>
      <c r="AV59" s="7">
        <v>32.1</v>
      </c>
      <c r="AW59" s="7" t="s">
        <v>81</v>
      </c>
      <c r="AX59" s="7" t="s">
        <v>79</v>
      </c>
      <c r="AY59" s="7" t="s">
        <v>246</v>
      </c>
      <c r="AZ59" s="7">
        <v>46</v>
      </c>
      <c r="BA59" s="7" t="s">
        <v>79</v>
      </c>
      <c r="BB59" s="7">
        <v>91.3</v>
      </c>
      <c r="BC59" s="7" t="s">
        <v>79</v>
      </c>
      <c r="BD59" s="7" t="s">
        <v>248</v>
      </c>
      <c r="BE59" s="7" t="s">
        <v>119</v>
      </c>
      <c r="BF59" s="7" t="s">
        <v>84</v>
      </c>
      <c r="BG59" s="7" t="s">
        <v>249</v>
      </c>
      <c r="BH59" s="7">
        <v>48</v>
      </c>
      <c r="BI59" s="7" t="s">
        <v>88</v>
      </c>
    </row>
    <row r="60" spans="1:61" hidden="1">
      <c r="A60" s="7" t="s">
        <v>281</v>
      </c>
      <c r="B60" s="7">
        <v>774.5</v>
      </c>
      <c r="C60" s="7">
        <v>56.86871</v>
      </c>
      <c r="D60" s="7">
        <v>-121.51747</v>
      </c>
      <c r="E60" s="7" t="s">
        <v>73</v>
      </c>
      <c r="F60" s="7" t="s">
        <v>74</v>
      </c>
      <c r="H60" s="7" t="s">
        <v>279</v>
      </c>
      <c r="I60" s="8">
        <v>44945</v>
      </c>
      <c r="J60" s="7" t="s">
        <v>283</v>
      </c>
      <c r="K60" s="7" t="s">
        <v>77</v>
      </c>
      <c r="L60" s="7" t="s">
        <v>78</v>
      </c>
      <c r="M60" s="7">
        <v>8.49</v>
      </c>
      <c r="N60" s="7">
        <v>123456.79012345678</v>
      </c>
      <c r="O60" s="7">
        <v>2430</v>
      </c>
      <c r="P60" s="7">
        <v>518</v>
      </c>
      <c r="Q60" s="7">
        <v>53700</v>
      </c>
      <c r="R60" s="7">
        <v>1890</v>
      </c>
      <c r="T60" s="7">
        <v>1976</v>
      </c>
      <c r="U60" s="7">
        <v>89400</v>
      </c>
      <c r="V60" s="7">
        <v>92</v>
      </c>
      <c r="X60" s="7">
        <v>0.15</v>
      </c>
      <c r="Y60" s="7">
        <v>112</v>
      </c>
      <c r="Z60" s="7">
        <v>1061.4000000000001</v>
      </c>
      <c r="AA60" s="7">
        <v>0</v>
      </c>
      <c r="AB60" s="7">
        <v>1180</v>
      </c>
      <c r="AC60" s="7">
        <v>1180</v>
      </c>
      <c r="AD60" s="7">
        <v>0</v>
      </c>
      <c r="AE60" s="7">
        <v>359.7560975609756</v>
      </c>
      <c r="AF60" s="7">
        <v>359.7560975609756</v>
      </c>
      <c r="AG60" s="7">
        <v>1056.67</v>
      </c>
      <c r="AH60" s="7">
        <v>8200.8340000000007</v>
      </c>
      <c r="AI60" s="7">
        <v>0</v>
      </c>
      <c r="AJ60" s="7">
        <v>150548</v>
      </c>
      <c r="AK60" s="7" t="s">
        <v>246</v>
      </c>
      <c r="AL60" s="7" t="s">
        <v>191</v>
      </c>
      <c r="AM60" s="7" t="s">
        <v>190</v>
      </c>
      <c r="AN60" s="7">
        <v>0.39</v>
      </c>
      <c r="AO60" s="7" t="s">
        <v>80</v>
      </c>
      <c r="AP60" s="7">
        <v>41.6</v>
      </c>
      <c r="AQ60" s="7" t="s">
        <v>80</v>
      </c>
      <c r="AR60" s="7" t="s">
        <v>80</v>
      </c>
      <c r="AS60" s="7" t="s">
        <v>81</v>
      </c>
      <c r="AT60" s="7" t="s">
        <v>81</v>
      </c>
      <c r="AU60" s="7" t="s">
        <v>246</v>
      </c>
      <c r="AV60" s="7">
        <v>31.2</v>
      </c>
      <c r="AW60" s="7" t="s">
        <v>81</v>
      </c>
      <c r="AX60" s="7" t="s">
        <v>79</v>
      </c>
      <c r="AY60" s="7" t="s">
        <v>246</v>
      </c>
      <c r="AZ60" s="7">
        <v>47.3</v>
      </c>
      <c r="BA60" s="7" t="s">
        <v>79</v>
      </c>
      <c r="BB60" s="7">
        <v>89.7</v>
      </c>
      <c r="BC60" s="7" t="s">
        <v>79</v>
      </c>
      <c r="BD60" s="7" t="s">
        <v>248</v>
      </c>
      <c r="BE60" s="7" t="s">
        <v>119</v>
      </c>
      <c r="BF60" s="7" t="s">
        <v>84</v>
      </c>
      <c r="BG60" s="7" t="s">
        <v>249</v>
      </c>
      <c r="BH60" s="7">
        <v>47</v>
      </c>
      <c r="BI60" s="7" t="s">
        <v>88</v>
      </c>
    </row>
    <row r="61" spans="1:61" hidden="1">
      <c r="A61" s="7" t="s">
        <v>284</v>
      </c>
      <c r="B61" s="7">
        <v>796</v>
      </c>
      <c r="C61" s="7">
        <v>56.868720000000003</v>
      </c>
      <c r="D61" s="7">
        <v>-121.51503</v>
      </c>
      <c r="E61" s="7" t="s">
        <v>274</v>
      </c>
      <c r="F61" s="7" t="s">
        <v>74</v>
      </c>
      <c r="H61" s="7" t="s">
        <v>279</v>
      </c>
      <c r="I61" s="8">
        <v>44945</v>
      </c>
      <c r="J61" s="7" t="s">
        <v>285</v>
      </c>
      <c r="K61" s="7" t="s">
        <v>77</v>
      </c>
      <c r="L61" s="7" t="s">
        <v>78</v>
      </c>
      <c r="M61" s="7">
        <v>8.43</v>
      </c>
      <c r="N61" s="7">
        <v>133333.33333333334</v>
      </c>
      <c r="O61" s="7">
        <v>2140</v>
      </c>
      <c r="P61" s="7">
        <v>496</v>
      </c>
      <c r="Q61" s="7">
        <v>53600</v>
      </c>
      <c r="R61" s="7">
        <v>1830</v>
      </c>
      <c r="T61" s="7">
        <v>1924</v>
      </c>
      <c r="U61" s="7">
        <v>87700</v>
      </c>
      <c r="V61" s="7">
        <v>66</v>
      </c>
      <c r="X61" s="7">
        <v>0.14000000000000001</v>
      </c>
      <c r="Y61" s="7">
        <v>74</v>
      </c>
      <c r="Z61" s="7">
        <v>876.4</v>
      </c>
      <c r="AA61" s="7">
        <v>0</v>
      </c>
      <c r="AB61" s="7">
        <v>1070</v>
      </c>
      <c r="AC61" s="7">
        <v>1070</v>
      </c>
      <c r="AD61" s="7">
        <v>0</v>
      </c>
      <c r="AE61" s="7">
        <v>326.21951219512198</v>
      </c>
      <c r="AF61" s="7">
        <v>326.21951219512198</v>
      </c>
      <c r="AG61" s="7">
        <v>841.67</v>
      </c>
      <c r="AH61" s="7">
        <v>7386.1080000000002</v>
      </c>
      <c r="AI61" s="7">
        <v>0</v>
      </c>
      <c r="AJ61" s="7">
        <v>148195</v>
      </c>
      <c r="AK61" s="7" t="s">
        <v>246</v>
      </c>
      <c r="AL61" s="7" t="s">
        <v>191</v>
      </c>
      <c r="AM61" s="7" t="s">
        <v>190</v>
      </c>
      <c r="AN61" s="7">
        <v>0.26</v>
      </c>
      <c r="AO61" s="7" t="s">
        <v>80</v>
      </c>
      <c r="AP61" s="7">
        <v>46.2</v>
      </c>
      <c r="AQ61" s="7" t="s">
        <v>80</v>
      </c>
      <c r="AR61" s="7" t="s">
        <v>80</v>
      </c>
      <c r="AS61" s="7" t="s">
        <v>81</v>
      </c>
      <c r="AT61" s="7" t="s">
        <v>81</v>
      </c>
      <c r="AU61" s="7" t="s">
        <v>246</v>
      </c>
      <c r="AV61" s="7">
        <v>32.6</v>
      </c>
      <c r="AW61" s="7" t="s">
        <v>81</v>
      </c>
      <c r="AX61" s="7" t="s">
        <v>79</v>
      </c>
      <c r="AY61" s="7" t="s">
        <v>246</v>
      </c>
      <c r="AZ61" s="7">
        <v>47.9</v>
      </c>
      <c r="BA61" s="7" t="s">
        <v>79</v>
      </c>
      <c r="BB61" s="7">
        <v>95.4</v>
      </c>
      <c r="BC61" s="7" t="s">
        <v>79</v>
      </c>
      <c r="BD61" s="7" t="s">
        <v>248</v>
      </c>
      <c r="BE61" s="7" t="s">
        <v>277</v>
      </c>
      <c r="BF61" s="7" t="s">
        <v>84</v>
      </c>
      <c r="BG61" s="7" t="s">
        <v>249</v>
      </c>
      <c r="BH61" s="7">
        <v>29</v>
      </c>
      <c r="BI61" s="7" t="s">
        <v>88</v>
      </c>
    </row>
    <row r="62" spans="1:61" hidden="1">
      <c r="A62" s="7" t="s">
        <v>284</v>
      </c>
      <c r="B62" s="7">
        <v>796</v>
      </c>
      <c r="C62" s="7">
        <v>56.868720000000003</v>
      </c>
      <c r="D62" s="7">
        <v>-121.51503</v>
      </c>
      <c r="E62" s="7" t="s">
        <v>274</v>
      </c>
      <c r="F62" s="7" t="s">
        <v>74</v>
      </c>
      <c r="G62" s="7" t="s">
        <v>89</v>
      </c>
      <c r="H62" s="7" t="s">
        <v>279</v>
      </c>
      <c r="I62" s="8">
        <v>44945</v>
      </c>
      <c r="J62" s="7" t="s">
        <v>286</v>
      </c>
      <c r="K62" s="7" t="s">
        <v>77</v>
      </c>
      <c r="L62" s="7" t="s">
        <v>78</v>
      </c>
      <c r="M62" s="7">
        <v>8.4700000000000006</v>
      </c>
      <c r="N62" s="7">
        <v>131578.94736842107</v>
      </c>
      <c r="O62" s="7">
        <v>2350</v>
      </c>
      <c r="P62" s="7">
        <v>503</v>
      </c>
      <c r="Q62" s="7">
        <v>54800</v>
      </c>
      <c r="R62" s="7">
        <v>1960</v>
      </c>
      <c r="T62" s="7">
        <v>1874</v>
      </c>
      <c r="U62" s="7">
        <v>87400</v>
      </c>
      <c r="V62" s="7">
        <v>57</v>
      </c>
      <c r="X62" s="7">
        <v>0.14000000000000001</v>
      </c>
      <c r="Y62" s="7">
        <v>88</v>
      </c>
      <c r="Z62" s="7">
        <v>837.7</v>
      </c>
      <c r="AA62" s="7">
        <v>0</v>
      </c>
      <c r="AB62" s="7">
        <v>1100</v>
      </c>
      <c r="AC62" s="7">
        <v>1100</v>
      </c>
      <c r="AD62" s="7">
        <v>0</v>
      </c>
      <c r="AE62" s="7">
        <v>335.36585365853659</v>
      </c>
      <c r="AF62" s="7">
        <v>335.36585365853659</v>
      </c>
      <c r="AG62" s="7">
        <v>833.33</v>
      </c>
      <c r="AH62" s="7">
        <v>7939.3040000000001</v>
      </c>
      <c r="AI62" s="7">
        <v>0</v>
      </c>
      <c r="AJ62" s="7">
        <v>149386</v>
      </c>
      <c r="AK62" s="7" t="s">
        <v>246</v>
      </c>
      <c r="AL62" s="7" t="s">
        <v>191</v>
      </c>
      <c r="AM62" s="7" t="s">
        <v>190</v>
      </c>
      <c r="AN62" s="7">
        <v>0.34</v>
      </c>
      <c r="AO62" s="7" t="s">
        <v>80</v>
      </c>
      <c r="AP62" s="7">
        <v>50.4</v>
      </c>
      <c r="AQ62" s="7" t="s">
        <v>80</v>
      </c>
      <c r="AR62" s="7" t="s">
        <v>80</v>
      </c>
      <c r="AS62" s="7" t="s">
        <v>81</v>
      </c>
      <c r="AT62" s="7" t="s">
        <v>81</v>
      </c>
      <c r="AU62" s="7" t="s">
        <v>246</v>
      </c>
      <c r="AV62" s="7">
        <v>35.200000000000003</v>
      </c>
      <c r="AW62" s="7" t="s">
        <v>81</v>
      </c>
      <c r="AX62" s="7" t="s">
        <v>79</v>
      </c>
      <c r="AY62" s="7" t="s">
        <v>246</v>
      </c>
      <c r="AZ62" s="7">
        <v>48.5</v>
      </c>
      <c r="BA62" s="7" t="s">
        <v>79</v>
      </c>
      <c r="BB62" s="7">
        <v>103</v>
      </c>
      <c r="BC62" s="7" t="s">
        <v>79</v>
      </c>
      <c r="BD62" s="7" t="s">
        <v>248</v>
      </c>
      <c r="BE62" s="7" t="s">
        <v>277</v>
      </c>
      <c r="BF62" s="7" t="s">
        <v>84</v>
      </c>
      <c r="BG62" s="7" t="s">
        <v>249</v>
      </c>
      <c r="BH62" s="7">
        <v>27</v>
      </c>
      <c r="BI62" s="7" t="s">
        <v>88</v>
      </c>
    </row>
    <row r="63" spans="1:61" hidden="1">
      <c r="A63" s="7" t="s">
        <v>287</v>
      </c>
      <c r="B63" s="7">
        <v>796.1</v>
      </c>
      <c r="C63" s="7">
        <v>56.867629999999998</v>
      </c>
      <c r="D63" s="7">
        <v>-121.52095</v>
      </c>
      <c r="E63" s="7" t="s">
        <v>274</v>
      </c>
      <c r="F63" s="7" t="s">
        <v>74</v>
      </c>
      <c r="H63" s="7" t="s">
        <v>279</v>
      </c>
      <c r="I63" s="8">
        <v>44945</v>
      </c>
      <c r="J63" s="7" t="s">
        <v>288</v>
      </c>
      <c r="K63" s="7" t="s">
        <v>77</v>
      </c>
      <c r="L63" s="7" t="s">
        <v>78</v>
      </c>
      <c r="M63" s="7">
        <v>7.69</v>
      </c>
      <c r="N63" s="7">
        <v>131578.94736842107</v>
      </c>
      <c r="O63" s="7">
        <v>2110</v>
      </c>
      <c r="P63" s="7">
        <v>494</v>
      </c>
      <c r="Q63" s="7">
        <v>53100</v>
      </c>
      <c r="R63" s="7">
        <v>1920</v>
      </c>
      <c r="T63" s="7">
        <v>1854</v>
      </c>
      <c r="U63" s="7">
        <v>87400</v>
      </c>
      <c r="V63" s="7">
        <v>58</v>
      </c>
      <c r="Y63" s="7">
        <v>0</v>
      </c>
      <c r="Z63" s="7">
        <v>675.1</v>
      </c>
      <c r="AA63" s="7">
        <v>0</v>
      </c>
      <c r="AB63" s="7">
        <v>1040</v>
      </c>
      <c r="AC63" s="7">
        <v>1040</v>
      </c>
      <c r="AD63" s="7">
        <v>0</v>
      </c>
      <c r="AE63" s="7">
        <v>317.07317073170736</v>
      </c>
      <c r="AF63" s="7">
        <v>317.07317073170736</v>
      </c>
      <c r="AG63" s="7">
        <v>553.33000000000004</v>
      </c>
      <c r="AH63" s="7">
        <v>7302.9620000000004</v>
      </c>
      <c r="AI63" s="7">
        <v>0</v>
      </c>
      <c r="AJ63" s="7">
        <v>147209</v>
      </c>
      <c r="AK63" s="7" t="s">
        <v>246</v>
      </c>
      <c r="AL63" s="7" t="s">
        <v>191</v>
      </c>
      <c r="AM63" s="7" t="s">
        <v>190</v>
      </c>
      <c r="AO63" s="7" t="s">
        <v>80</v>
      </c>
      <c r="AP63" s="7">
        <v>35.200000000000003</v>
      </c>
      <c r="AQ63" s="7" t="s">
        <v>80</v>
      </c>
      <c r="AR63" s="7" t="s">
        <v>80</v>
      </c>
      <c r="AS63" s="7" t="s">
        <v>81</v>
      </c>
      <c r="AT63" s="7" t="s">
        <v>81</v>
      </c>
      <c r="AU63" s="7" t="s">
        <v>246</v>
      </c>
      <c r="AV63" s="7">
        <v>25</v>
      </c>
      <c r="AW63" s="7" t="s">
        <v>81</v>
      </c>
      <c r="AX63" s="7" t="s">
        <v>79</v>
      </c>
      <c r="AY63" s="7" t="s">
        <v>246</v>
      </c>
      <c r="AZ63" s="7">
        <v>45.8</v>
      </c>
      <c r="BA63" s="7" t="s">
        <v>79</v>
      </c>
      <c r="BB63" s="7">
        <v>70.3</v>
      </c>
      <c r="BC63" s="7" t="s">
        <v>79</v>
      </c>
      <c r="BD63" s="7" t="s">
        <v>248</v>
      </c>
      <c r="BE63" s="7" t="s">
        <v>289</v>
      </c>
      <c r="BF63" s="7" t="s">
        <v>84</v>
      </c>
      <c r="BG63" s="7" t="s">
        <v>249</v>
      </c>
      <c r="BH63" s="7">
        <v>368</v>
      </c>
      <c r="BI63" s="7" t="s">
        <v>88</v>
      </c>
    </row>
    <row r="64" spans="1:61" hidden="1">
      <c r="A64" s="7" t="s">
        <v>287</v>
      </c>
      <c r="B64" s="7">
        <v>796.1</v>
      </c>
      <c r="C64" s="7">
        <v>56.867629999999998</v>
      </c>
      <c r="D64" s="7">
        <v>-121.52095</v>
      </c>
      <c r="E64" s="7" t="s">
        <v>274</v>
      </c>
      <c r="F64" s="7" t="s">
        <v>74</v>
      </c>
      <c r="G64" s="7" t="s">
        <v>89</v>
      </c>
      <c r="H64" s="7" t="s">
        <v>279</v>
      </c>
      <c r="I64" s="8">
        <v>44945</v>
      </c>
      <c r="J64" s="7" t="s">
        <v>290</v>
      </c>
      <c r="K64" s="7" t="s">
        <v>77</v>
      </c>
      <c r="L64" s="7" t="s">
        <v>78</v>
      </c>
      <c r="M64" s="7">
        <v>7.62</v>
      </c>
      <c r="N64" s="7">
        <v>135135.13513513515</v>
      </c>
      <c r="O64" s="7">
        <v>2074</v>
      </c>
      <c r="P64" s="7">
        <v>512</v>
      </c>
      <c r="Q64" s="7">
        <v>54200</v>
      </c>
      <c r="R64" s="7">
        <v>1900</v>
      </c>
      <c r="T64" s="7">
        <v>1857</v>
      </c>
      <c r="U64" s="7">
        <v>90200</v>
      </c>
      <c r="V64" s="7">
        <v>71</v>
      </c>
      <c r="X64" s="7">
        <v>7.0000000000000007E-2</v>
      </c>
      <c r="Y64" s="7">
        <v>0</v>
      </c>
      <c r="Z64" s="7">
        <v>595.79999999999995</v>
      </c>
      <c r="AA64" s="7">
        <v>0</v>
      </c>
      <c r="AB64" s="7">
        <v>1200</v>
      </c>
      <c r="AC64" s="7">
        <v>1200</v>
      </c>
      <c r="AD64" s="7">
        <v>0</v>
      </c>
      <c r="AE64" s="7">
        <v>365.85365853658539</v>
      </c>
      <c r="AF64" s="7">
        <v>365.85365853658539</v>
      </c>
      <c r="AG64" s="7">
        <v>488.33</v>
      </c>
      <c r="AH64" s="7">
        <v>7287.1939999999995</v>
      </c>
      <c r="AI64" s="7">
        <v>0</v>
      </c>
      <c r="AJ64" s="7">
        <v>151035</v>
      </c>
      <c r="AK64" s="7" t="s">
        <v>246</v>
      </c>
      <c r="AL64" s="7" t="s">
        <v>191</v>
      </c>
      <c r="AM64" s="7" t="s">
        <v>190</v>
      </c>
      <c r="AO64" s="7" t="s">
        <v>80</v>
      </c>
      <c r="AP64" s="7">
        <v>47.9</v>
      </c>
      <c r="AQ64" s="7" t="s">
        <v>80</v>
      </c>
      <c r="AR64" s="7" t="s">
        <v>80</v>
      </c>
      <c r="AS64" s="7" t="s">
        <v>81</v>
      </c>
      <c r="AT64" s="7" t="s">
        <v>81</v>
      </c>
      <c r="AU64" s="7" t="s">
        <v>246</v>
      </c>
      <c r="AV64" s="7">
        <v>33.700000000000003</v>
      </c>
      <c r="AW64" s="7" t="s">
        <v>81</v>
      </c>
      <c r="AX64" s="7" t="s">
        <v>79</v>
      </c>
      <c r="AY64" s="7" t="s">
        <v>246</v>
      </c>
      <c r="AZ64" s="7">
        <v>48</v>
      </c>
      <c r="BA64" s="7" t="s">
        <v>79</v>
      </c>
      <c r="BB64" s="7">
        <v>96.6</v>
      </c>
      <c r="BC64" s="7" t="s">
        <v>79</v>
      </c>
      <c r="BD64" s="7" t="s">
        <v>248</v>
      </c>
      <c r="BE64" s="7" t="s">
        <v>196</v>
      </c>
      <c r="BF64" s="7" t="s">
        <v>84</v>
      </c>
      <c r="BG64" s="7" t="s">
        <v>249</v>
      </c>
      <c r="BH64" s="7">
        <v>369</v>
      </c>
      <c r="BI64" s="7" t="s">
        <v>88</v>
      </c>
    </row>
    <row r="65" spans="1:61" hidden="1">
      <c r="A65" s="7" t="s">
        <v>291</v>
      </c>
      <c r="B65" s="7">
        <v>804</v>
      </c>
      <c r="C65" s="7">
        <v>56.929650000000002</v>
      </c>
      <c r="D65" s="7">
        <v>-121.61212999999999</v>
      </c>
      <c r="E65" s="7" t="s">
        <v>292</v>
      </c>
      <c r="F65" s="7" t="s">
        <v>74</v>
      </c>
      <c r="H65" s="7" t="s">
        <v>293</v>
      </c>
      <c r="I65" s="8">
        <v>44945</v>
      </c>
      <c r="J65" s="7" t="s">
        <v>294</v>
      </c>
      <c r="K65" s="7" t="s">
        <v>77</v>
      </c>
      <c r="L65" s="7" t="s">
        <v>78</v>
      </c>
      <c r="M65" s="7">
        <v>9.15</v>
      </c>
      <c r="N65" s="7">
        <v>34722.222222222226</v>
      </c>
      <c r="O65" s="7">
        <v>73.599999999999994</v>
      </c>
      <c r="P65" s="7">
        <v>27.4</v>
      </c>
      <c r="Q65" s="7">
        <v>11100</v>
      </c>
      <c r="R65" s="7">
        <v>312</v>
      </c>
      <c r="T65" s="7">
        <v>944</v>
      </c>
      <c r="U65" s="7">
        <v>13700</v>
      </c>
      <c r="V65" s="7">
        <v>27</v>
      </c>
      <c r="Y65" s="7">
        <v>714</v>
      </c>
      <c r="Z65" s="7">
        <v>3174</v>
      </c>
      <c r="AA65" s="7">
        <v>0</v>
      </c>
      <c r="AB65" s="7">
        <v>1180</v>
      </c>
      <c r="AC65" s="7">
        <v>1180</v>
      </c>
      <c r="AD65" s="7">
        <v>0</v>
      </c>
      <c r="AE65" s="7">
        <v>359.7560975609756</v>
      </c>
      <c r="AF65" s="7">
        <v>359.7560975609756</v>
      </c>
      <c r="AG65" s="7">
        <v>3791.67</v>
      </c>
      <c r="AH65" s="7">
        <v>296.61239999999998</v>
      </c>
      <c r="AI65" s="7">
        <v>0</v>
      </c>
      <c r="AJ65" s="7">
        <v>28432</v>
      </c>
      <c r="AK65" s="7" t="s">
        <v>246</v>
      </c>
      <c r="AL65" s="7" t="s">
        <v>191</v>
      </c>
      <c r="AM65" s="7" t="s">
        <v>190</v>
      </c>
      <c r="AN65" s="7">
        <v>0.26</v>
      </c>
      <c r="AO65" s="7" t="s">
        <v>80</v>
      </c>
      <c r="AP65" s="7">
        <v>37.299999999999997</v>
      </c>
      <c r="AQ65" s="7" t="s">
        <v>80</v>
      </c>
      <c r="AR65" s="7" t="s">
        <v>80</v>
      </c>
      <c r="AS65" s="7" t="s">
        <v>81</v>
      </c>
      <c r="AT65" s="7" t="s">
        <v>81</v>
      </c>
      <c r="AU65" s="7" t="s">
        <v>246</v>
      </c>
      <c r="AV65" s="7">
        <v>20.100000000000001</v>
      </c>
      <c r="AW65" s="7" t="s">
        <v>81</v>
      </c>
      <c r="AX65" s="7" t="s">
        <v>79</v>
      </c>
      <c r="AY65" s="7" t="s">
        <v>246</v>
      </c>
      <c r="AZ65" s="7">
        <v>51.7</v>
      </c>
      <c r="BA65" s="7" t="s">
        <v>79</v>
      </c>
      <c r="BB65" s="7">
        <v>48.7</v>
      </c>
      <c r="BC65" s="7" t="s">
        <v>79</v>
      </c>
      <c r="BD65" s="7" t="s">
        <v>248</v>
      </c>
      <c r="BE65" s="7" t="s">
        <v>277</v>
      </c>
      <c r="BF65" s="7" t="s">
        <v>84</v>
      </c>
      <c r="BG65" s="7" t="s">
        <v>249</v>
      </c>
      <c r="BH65" s="7">
        <v>429</v>
      </c>
      <c r="BI65" s="7" t="s">
        <v>88</v>
      </c>
    </row>
    <row r="66" spans="1:61" hidden="1">
      <c r="A66" s="7" t="s">
        <v>291</v>
      </c>
      <c r="B66" s="7">
        <v>804</v>
      </c>
      <c r="C66" s="7">
        <v>56.929650000000002</v>
      </c>
      <c r="D66" s="7">
        <v>-121.61212999999999</v>
      </c>
      <c r="E66" s="7" t="s">
        <v>292</v>
      </c>
      <c r="F66" s="7" t="s">
        <v>74</v>
      </c>
      <c r="G66" s="7" t="s">
        <v>89</v>
      </c>
      <c r="H66" s="7" t="s">
        <v>293</v>
      </c>
      <c r="I66" s="8">
        <v>44945</v>
      </c>
      <c r="J66" s="7" t="s">
        <v>295</v>
      </c>
      <c r="K66" s="7" t="s">
        <v>77</v>
      </c>
      <c r="L66" s="7" t="s">
        <v>78</v>
      </c>
      <c r="M66" s="7">
        <v>9.15</v>
      </c>
      <c r="N66" s="7">
        <v>34364.261168384881</v>
      </c>
      <c r="O66" s="7">
        <v>63.6</v>
      </c>
      <c r="P66" s="7">
        <v>17</v>
      </c>
      <c r="Q66" s="7">
        <v>10560</v>
      </c>
      <c r="R66" s="7">
        <v>296</v>
      </c>
      <c r="T66" s="7">
        <v>922.8</v>
      </c>
      <c r="U66" s="7">
        <v>13400</v>
      </c>
      <c r="V66" s="7">
        <v>50</v>
      </c>
      <c r="Y66" s="7">
        <v>758</v>
      </c>
      <c r="Z66" s="7">
        <v>3029.7</v>
      </c>
      <c r="AA66" s="7">
        <v>0</v>
      </c>
      <c r="AB66" s="7">
        <v>1310</v>
      </c>
      <c r="AC66" s="7">
        <v>1310</v>
      </c>
      <c r="AD66" s="7">
        <v>0</v>
      </c>
      <c r="AE66" s="7">
        <v>399.39024390243907</v>
      </c>
      <c r="AF66" s="7">
        <v>399.39024390243907</v>
      </c>
      <c r="AG66" s="7">
        <v>3746.67</v>
      </c>
      <c r="AH66" s="7">
        <v>228.8152</v>
      </c>
      <c r="AI66" s="7">
        <v>0</v>
      </c>
      <c r="AJ66" s="7">
        <v>27507</v>
      </c>
      <c r="AK66" s="7" t="s">
        <v>246</v>
      </c>
      <c r="AL66" s="7" t="s">
        <v>191</v>
      </c>
      <c r="AM66" s="7" t="s">
        <v>190</v>
      </c>
      <c r="AN66" s="7">
        <v>0.23</v>
      </c>
      <c r="AO66" s="7" t="s">
        <v>80</v>
      </c>
      <c r="AP66" s="7">
        <v>36.5</v>
      </c>
      <c r="AQ66" s="7" t="s">
        <v>80</v>
      </c>
      <c r="AR66" s="7" t="s">
        <v>80</v>
      </c>
      <c r="AS66" s="7" t="s">
        <v>81</v>
      </c>
      <c r="AT66" s="7" t="s">
        <v>81</v>
      </c>
      <c r="AU66" s="7" t="s">
        <v>246</v>
      </c>
      <c r="AV66" s="7">
        <v>19.7</v>
      </c>
      <c r="AW66" s="7" t="s">
        <v>81</v>
      </c>
      <c r="AX66" s="7" t="s">
        <v>79</v>
      </c>
      <c r="AY66" s="7" t="s">
        <v>246</v>
      </c>
      <c r="AZ66" s="7">
        <v>51.3</v>
      </c>
      <c r="BA66" s="7" t="s">
        <v>79</v>
      </c>
      <c r="BB66" s="7">
        <v>47.6</v>
      </c>
      <c r="BC66" s="7" t="s">
        <v>79</v>
      </c>
      <c r="BD66" s="7" t="s">
        <v>248</v>
      </c>
      <c r="BE66" s="7" t="s">
        <v>196</v>
      </c>
      <c r="BF66" s="7" t="s">
        <v>84</v>
      </c>
      <c r="BG66" s="7" t="s">
        <v>249</v>
      </c>
      <c r="BH66" s="7">
        <v>429</v>
      </c>
      <c r="BI66" s="7" t="s">
        <v>88</v>
      </c>
    </row>
    <row r="67" spans="1:61" hidden="1">
      <c r="A67" s="7" t="s">
        <v>296</v>
      </c>
      <c r="B67" s="7">
        <v>834.7</v>
      </c>
      <c r="C67" s="7">
        <v>56.932400000000001</v>
      </c>
      <c r="D67" s="7">
        <v>-121.66166</v>
      </c>
      <c r="E67" s="7" t="s">
        <v>292</v>
      </c>
      <c r="F67" s="7" t="s">
        <v>74</v>
      </c>
      <c r="H67" s="7" t="s">
        <v>293</v>
      </c>
      <c r="I67" s="8">
        <v>44945</v>
      </c>
      <c r="J67" s="7" t="s">
        <v>297</v>
      </c>
      <c r="K67" s="7" t="s">
        <v>77</v>
      </c>
      <c r="L67" s="7" t="s">
        <v>78</v>
      </c>
      <c r="M67" s="7">
        <v>9.23</v>
      </c>
      <c r="N67" s="7">
        <v>28735.632183908048</v>
      </c>
      <c r="O67" s="7">
        <v>47.6</v>
      </c>
      <c r="P67" s="7">
        <v>19</v>
      </c>
      <c r="Q67" s="7">
        <v>8988</v>
      </c>
      <c r="R67" s="7">
        <v>232</v>
      </c>
      <c r="T67" s="7">
        <v>920.4</v>
      </c>
      <c r="U67" s="7">
        <v>10200</v>
      </c>
      <c r="V67" s="7">
        <v>50</v>
      </c>
      <c r="Y67" s="7">
        <v>948</v>
      </c>
      <c r="Z67" s="7">
        <v>3416</v>
      </c>
      <c r="AA67" s="7">
        <v>0</v>
      </c>
      <c r="AB67" s="7">
        <v>953</v>
      </c>
      <c r="AC67" s="7">
        <v>953</v>
      </c>
      <c r="AD67" s="7">
        <v>0</v>
      </c>
      <c r="AE67" s="7">
        <v>290.54878048780489</v>
      </c>
      <c r="AF67" s="7">
        <v>290.54878048780489</v>
      </c>
      <c r="AG67" s="7">
        <v>4380</v>
      </c>
      <c r="AH67" s="7">
        <v>197.0992</v>
      </c>
      <c r="AI67" s="7">
        <v>0</v>
      </c>
      <c r="AJ67" s="7">
        <v>23035</v>
      </c>
      <c r="AK67" s="7" t="s">
        <v>246</v>
      </c>
      <c r="AL67" s="7" t="s">
        <v>191</v>
      </c>
      <c r="AM67" s="7" t="s">
        <v>190</v>
      </c>
      <c r="AO67" s="7" t="s">
        <v>80</v>
      </c>
      <c r="AP67" s="7">
        <v>37</v>
      </c>
      <c r="AQ67" s="7" t="s">
        <v>80</v>
      </c>
      <c r="AR67" s="7" t="s">
        <v>80</v>
      </c>
      <c r="AS67" s="7" t="s">
        <v>81</v>
      </c>
      <c r="AT67" s="7" t="s">
        <v>81</v>
      </c>
      <c r="AU67" s="7" t="s">
        <v>246</v>
      </c>
      <c r="AV67" s="7">
        <v>19.8</v>
      </c>
      <c r="AW67" s="7" t="s">
        <v>81</v>
      </c>
      <c r="AX67" s="7" t="s">
        <v>79</v>
      </c>
      <c r="AY67" s="7" t="s">
        <v>246</v>
      </c>
      <c r="AZ67" s="7">
        <v>51.6</v>
      </c>
      <c r="BA67" s="7" t="s">
        <v>79</v>
      </c>
      <c r="BB67" s="7">
        <v>31.2</v>
      </c>
      <c r="BC67" s="7" t="s">
        <v>79</v>
      </c>
      <c r="BD67" s="7" t="s">
        <v>248</v>
      </c>
      <c r="BE67" s="7" t="s">
        <v>277</v>
      </c>
      <c r="BF67" s="7" t="s">
        <v>84</v>
      </c>
      <c r="BG67" s="7" t="s">
        <v>249</v>
      </c>
      <c r="BH67" s="7">
        <v>357</v>
      </c>
      <c r="BI67" s="7" t="s">
        <v>88</v>
      </c>
    </row>
    <row r="68" spans="1:61" hidden="1">
      <c r="A68" s="7" t="s">
        <v>296</v>
      </c>
      <c r="B68" s="7">
        <v>834.7</v>
      </c>
      <c r="C68" s="7">
        <v>56.932400000000001</v>
      </c>
      <c r="D68" s="7">
        <v>-121.66166</v>
      </c>
      <c r="E68" s="7" t="s">
        <v>292</v>
      </c>
      <c r="F68" s="7" t="s">
        <v>74</v>
      </c>
      <c r="G68" s="7" t="s">
        <v>89</v>
      </c>
      <c r="H68" s="7" t="s">
        <v>293</v>
      </c>
      <c r="I68" s="8">
        <v>44945</v>
      </c>
      <c r="J68" s="7" t="s">
        <v>298</v>
      </c>
      <c r="K68" s="7" t="s">
        <v>77</v>
      </c>
      <c r="L68" s="7" t="s">
        <v>78</v>
      </c>
      <c r="M68" s="7">
        <v>9.26</v>
      </c>
      <c r="N68" s="7">
        <v>29239.766081871341</v>
      </c>
      <c r="O68" s="7">
        <v>33.4</v>
      </c>
      <c r="P68" s="7">
        <v>18.5</v>
      </c>
      <c r="Q68" s="7">
        <v>8966</v>
      </c>
      <c r="R68" s="7">
        <v>230</v>
      </c>
      <c r="T68" s="7">
        <v>900.5</v>
      </c>
      <c r="U68" s="7">
        <v>10300</v>
      </c>
      <c r="V68" s="7">
        <v>63</v>
      </c>
      <c r="Y68" s="7">
        <v>994</v>
      </c>
      <c r="Z68" s="7">
        <v>3123.2</v>
      </c>
      <c r="AA68" s="7">
        <v>0</v>
      </c>
      <c r="AB68" s="7">
        <v>1160</v>
      </c>
      <c r="AC68" s="7">
        <v>1160</v>
      </c>
      <c r="AD68" s="7">
        <v>0</v>
      </c>
      <c r="AE68" s="7">
        <v>353.65853658536588</v>
      </c>
      <c r="AF68" s="7">
        <v>353.65853658536588</v>
      </c>
      <c r="AG68" s="7">
        <v>4216.67</v>
      </c>
      <c r="AH68" s="7">
        <v>159.58280000000002</v>
      </c>
      <c r="AI68" s="7">
        <v>0</v>
      </c>
      <c r="AJ68" s="7">
        <v>22978</v>
      </c>
      <c r="AK68" s="7" t="s">
        <v>246</v>
      </c>
      <c r="AL68" s="7" t="s">
        <v>191</v>
      </c>
      <c r="AM68" s="7" t="s">
        <v>190</v>
      </c>
      <c r="AO68" s="7" t="s">
        <v>80</v>
      </c>
      <c r="AP68" s="7">
        <v>37.4</v>
      </c>
      <c r="AQ68" s="7" t="s">
        <v>80</v>
      </c>
      <c r="AR68" s="7" t="s">
        <v>80</v>
      </c>
      <c r="AS68" s="7" t="s">
        <v>81</v>
      </c>
      <c r="AT68" s="7" t="s">
        <v>81</v>
      </c>
      <c r="AU68" s="7" t="s">
        <v>246</v>
      </c>
      <c r="AV68" s="7">
        <v>19.5</v>
      </c>
      <c r="AW68" s="7" t="s">
        <v>81</v>
      </c>
      <c r="AX68" s="7" t="s">
        <v>79</v>
      </c>
      <c r="AY68" s="7" t="s">
        <v>246</v>
      </c>
      <c r="AZ68" s="7">
        <v>51.6</v>
      </c>
      <c r="BA68" s="7" t="s">
        <v>79</v>
      </c>
      <c r="BB68" s="7">
        <v>30.1</v>
      </c>
      <c r="BC68" s="7" t="s">
        <v>79</v>
      </c>
      <c r="BD68" s="7" t="s">
        <v>248</v>
      </c>
      <c r="BE68" s="7" t="s">
        <v>277</v>
      </c>
      <c r="BF68" s="7" t="s">
        <v>84</v>
      </c>
      <c r="BG68" s="7" t="s">
        <v>249</v>
      </c>
      <c r="BH68" s="7">
        <v>358</v>
      </c>
      <c r="BI68" s="7" t="s">
        <v>88</v>
      </c>
    </row>
    <row r="69" spans="1:61" hidden="1">
      <c r="A69" s="7" t="s">
        <v>299</v>
      </c>
      <c r="B69" s="7">
        <v>832.7</v>
      </c>
      <c r="C69" s="7">
        <v>56.96557</v>
      </c>
      <c r="D69" s="7">
        <v>-121.62831</v>
      </c>
      <c r="E69" s="7" t="s">
        <v>292</v>
      </c>
      <c r="F69" s="7" t="s">
        <v>74</v>
      </c>
      <c r="H69" s="7" t="s">
        <v>293</v>
      </c>
      <c r="I69" s="8">
        <v>44945</v>
      </c>
      <c r="J69" s="7" t="s">
        <v>300</v>
      </c>
      <c r="K69" s="7" t="s">
        <v>77</v>
      </c>
      <c r="L69" s="7" t="s">
        <v>78</v>
      </c>
      <c r="M69" s="7">
        <v>9.2899999999999991</v>
      </c>
      <c r="N69" s="7">
        <v>27855.153203342619</v>
      </c>
      <c r="O69" s="7">
        <v>41</v>
      </c>
      <c r="P69" s="7">
        <v>15.1</v>
      </c>
      <c r="Q69" s="7">
        <v>8851</v>
      </c>
      <c r="R69" s="7">
        <v>234</v>
      </c>
      <c r="T69" s="7">
        <v>758.7</v>
      </c>
      <c r="U69" s="7">
        <v>9490</v>
      </c>
      <c r="V69" s="7">
        <v>115</v>
      </c>
      <c r="X69" s="7">
        <v>7.0000000000000007E-2</v>
      </c>
      <c r="Y69" s="7">
        <v>1050</v>
      </c>
      <c r="Z69" s="7">
        <v>3115.1</v>
      </c>
      <c r="AA69" s="7">
        <v>0</v>
      </c>
      <c r="AB69" s="7">
        <v>991</v>
      </c>
      <c r="AC69" s="7">
        <v>991</v>
      </c>
      <c r="AD69" s="7">
        <v>0</v>
      </c>
      <c r="AE69" s="7">
        <v>302.13414634146341</v>
      </c>
      <c r="AF69" s="7">
        <v>302.13414634146341</v>
      </c>
      <c r="AG69" s="7">
        <v>4303.33</v>
      </c>
      <c r="AH69" s="7">
        <v>164.55879999999999</v>
      </c>
      <c r="AI69" s="7">
        <v>0</v>
      </c>
      <c r="AJ69" s="7">
        <v>21971</v>
      </c>
      <c r="AK69" s="7" t="s">
        <v>246</v>
      </c>
      <c r="AL69" s="7" t="s">
        <v>191</v>
      </c>
      <c r="AM69" s="7" t="s">
        <v>190</v>
      </c>
      <c r="AO69" s="7" t="s">
        <v>80</v>
      </c>
      <c r="AP69" s="7">
        <v>34.6</v>
      </c>
      <c r="AQ69" s="7" t="s">
        <v>80</v>
      </c>
      <c r="AR69" s="7" t="s">
        <v>80</v>
      </c>
      <c r="AS69" s="7" t="s">
        <v>81</v>
      </c>
      <c r="AT69" s="7" t="s">
        <v>81</v>
      </c>
      <c r="AU69" s="7" t="s">
        <v>246</v>
      </c>
      <c r="AV69" s="7">
        <v>17.7</v>
      </c>
      <c r="AW69" s="7" t="s">
        <v>81</v>
      </c>
      <c r="AX69" s="7" t="s">
        <v>79</v>
      </c>
      <c r="AY69" s="7" t="s">
        <v>246</v>
      </c>
      <c r="AZ69" s="7">
        <v>51.2</v>
      </c>
      <c r="BA69" s="7" t="s">
        <v>79</v>
      </c>
      <c r="BB69" s="7">
        <v>33.6</v>
      </c>
      <c r="BC69" s="7" t="s">
        <v>79</v>
      </c>
      <c r="BD69" s="7" t="s">
        <v>248</v>
      </c>
      <c r="BE69" s="7" t="s">
        <v>277</v>
      </c>
      <c r="BF69" s="7" t="s">
        <v>84</v>
      </c>
      <c r="BG69" s="7" t="s">
        <v>249</v>
      </c>
      <c r="BH69" s="7">
        <v>605</v>
      </c>
      <c r="BI69" s="7" t="s">
        <v>88</v>
      </c>
    </row>
    <row r="70" spans="1:61" hidden="1">
      <c r="A70" s="7" t="s">
        <v>301</v>
      </c>
      <c r="B70" s="7">
        <v>660.4</v>
      </c>
      <c r="C70" s="7">
        <v>56.345610000000001</v>
      </c>
      <c r="D70" s="7">
        <v>-120.77312999999999</v>
      </c>
      <c r="E70" s="7" t="s">
        <v>302</v>
      </c>
      <c r="F70" s="7" t="s">
        <v>303</v>
      </c>
      <c r="H70" s="7" t="s">
        <v>304</v>
      </c>
      <c r="I70" s="8">
        <v>44957</v>
      </c>
      <c r="J70" s="7" t="s">
        <v>305</v>
      </c>
      <c r="K70" s="7" t="s">
        <v>77</v>
      </c>
      <c r="L70" s="7" t="s">
        <v>78</v>
      </c>
      <c r="M70" s="7">
        <v>7.62</v>
      </c>
      <c r="N70" s="7">
        <v>40322.580645161288</v>
      </c>
      <c r="O70" s="7">
        <v>916</v>
      </c>
      <c r="P70" s="7">
        <v>191</v>
      </c>
      <c r="Q70" s="7">
        <v>11700</v>
      </c>
      <c r="R70" s="7">
        <v>289</v>
      </c>
      <c r="S70" s="7">
        <v>21.2</v>
      </c>
      <c r="T70" s="7">
        <v>22.8</v>
      </c>
      <c r="U70" s="7">
        <v>20600</v>
      </c>
      <c r="V70" s="7">
        <v>35</v>
      </c>
      <c r="X70" s="7">
        <v>0.48099999999999998</v>
      </c>
      <c r="Y70" s="7">
        <v>0</v>
      </c>
      <c r="Z70" s="7">
        <v>382.3</v>
      </c>
      <c r="AA70" s="7">
        <v>5</v>
      </c>
      <c r="AB70" s="7">
        <v>0</v>
      </c>
      <c r="AC70" s="7">
        <v>5</v>
      </c>
      <c r="AD70" s="7">
        <v>1.1286681715575622</v>
      </c>
      <c r="AE70" s="7">
        <v>0</v>
      </c>
      <c r="AF70" s="7">
        <v>1.1286681715575622</v>
      </c>
      <c r="AG70" s="7">
        <v>313.33</v>
      </c>
      <c r="AH70" s="7">
        <v>3073.79</v>
      </c>
      <c r="AI70" s="7">
        <v>0</v>
      </c>
      <c r="AJ70" s="2">
        <v>33906</v>
      </c>
      <c r="AK70" s="7" t="s">
        <v>79</v>
      </c>
      <c r="AL70" s="7" t="s">
        <v>80</v>
      </c>
      <c r="AM70" s="7" t="s">
        <v>81</v>
      </c>
      <c r="AN70" s="7">
        <v>11.3</v>
      </c>
      <c r="AO70" s="7" t="s">
        <v>82</v>
      </c>
      <c r="AP70" s="7">
        <v>6.42</v>
      </c>
      <c r="AQ70" s="7" t="s">
        <v>82</v>
      </c>
      <c r="AR70" s="7" t="s">
        <v>82</v>
      </c>
      <c r="AS70" s="7" t="s">
        <v>83</v>
      </c>
      <c r="AT70" s="7" t="s">
        <v>83</v>
      </c>
      <c r="AU70" s="7" t="s">
        <v>79</v>
      </c>
      <c r="AV70" s="7">
        <v>16.399999999999999</v>
      </c>
      <c r="AW70" s="7" t="s">
        <v>83</v>
      </c>
      <c r="AX70" s="7" t="s">
        <v>84</v>
      </c>
      <c r="AY70" s="7" t="s">
        <v>79</v>
      </c>
      <c r="AZ70" s="7">
        <v>12.4</v>
      </c>
      <c r="BA70" s="7" t="s">
        <v>84</v>
      </c>
      <c r="BB70" s="7">
        <v>107</v>
      </c>
      <c r="BC70" s="7" t="s">
        <v>115</v>
      </c>
      <c r="BD70" s="7" t="s">
        <v>85</v>
      </c>
      <c r="BE70" s="7" t="s">
        <v>277</v>
      </c>
      <c r="BF70" s="7" t="s">
        <v>86</v>
      </c>
      <c r="BG70" s="7" t="s">
        <v>87</v>
      </c>
      <c r="BH70" s="7">
        <v>8760</v>
      </c>
      <c r="BI70" s="7" t="s">
        <v>88</v>
      </c>
    </row>
    <row r="71" spans="1:61" hidden="1">
      <c r="A71" s="7" t="s">
        <v>306</v>
      </c>
      <c r="C71" s="7">
        <v>56.889490000000002</v>
      </c>
      <c r="D71" s="7">
        <v>-120.55462</v>
      </c>
      <c r="E71" s="7" t="s">
        <v>73</v>
      </c>
      <c r="F71" s="7" t="s">
        <v>74</v>
      </c>
      <c r="H71" s="7" t="s">
        <v>307</v>
      </c>
      <c r="I71" s="8">
        <v>44957</v>
      </c>
      <c r="J71" s="7" t="s">
        <v>308</v>
      </c>
      <c r="K71" s="7" t="s">
        <v>77</v>
      </c>
      <c r="L71" s="7" t="s">
        <v>78</v>
      </c>
      <c r="M71" s="7">
        <v>4.51</v>
      </c>
      <c r="N71" s="7">
        <v>100000</v>
      </c>
      <c r="O71" s="7">
        <v>1820</v>
      </c>
      <c r="P71" s="7">
        <v>495</v>
      </c>
      <c r="Q71" s="7">
        <v>27800</v>
      </c>
      <c r="R71" s="7">
        <v>713</v>
      </c>
      <c r="S71" s="7">
        <v>40.6</v>
      </c>
      <c r="T71" s="7">
        <v>2340</v>
      </c>
      <c r="U71" s="7">
        <v>47200</v>
      </c>
      <c r="V71" s="7">
        <v>93</v>
      </c>
      <c r="X71" s="7">
        <v>3.08</v>
      </c>
      <c r="Y71" s="7">
        <v>0</v>
      </c>
      <c r="Z71" s="7">
        <v>4.0999999999999996</v>
      </c>
      <c r="AA71" s="7">
        <v>11.3</v>
      </c>
      <c r="AB71" s="7">
        <v>1</v>
      </c>
      <c r="AC71" s="7">
        <v>12.3</v>
      </c>
      <c r="AD71" s="7">
        <v>2.5507900677200905</v>
      </c>
      <c r="AE71" s="7">
        <v>0.3048780487804878</v>
      </c>
      <c r="AF71" s="7">
        <v>2.8556681165005782</v>
      </c>
      <c r="AG71" s="7">
        <v>3.33</v>
      </c>
      <c r="AH71" s="7">
        <v>6582.95</v>
      </c>
      <c r="AI71" s="7">
        <v>0</v>
      </c>
      <c r="AJ71" s="7">
        <v>80369</v>
      </c>
      <c r="AK71" s="7" t="s">
        <v>79</v>
      </c>
      <c r="AL71" s="7" t="s">
        <v>80</v>
      </c>
      <c r="AM71" s="7" t="s">
        <v>81</v>
      </c>
      <c r="AN71" s="7">
        <v>0.38</v>
      </c>
      <c r="AO71" s="7" t="s">
        <v>82</v>
      </c>
      <c r="AP71" s="7">
        <v>37.700000000000003</v>
      </c>
      <c r="AQ71" s="7" t="s">
        <v>82</v>
      </c>
      <c r="AR71" s="7" t="s">
        <v>133</v>
      </c>
      <c r="AS71" s="7" t="s">
        <v>83</v>
      </c>
      <c r="AT71" s="7" t="s">
        <v>83</v>
      </c>
      <c r="AU71" s="7" t="s">
        <v>79</v>
      </c>
      <c r="AV71" s="7">
        <v>26.2</v>
      </c>
      <c r="AW71" s="7" t="s">
        <v>83</v>
      </c>
      <c r="AX71" s="7" t="s">
        <v>84</v>
      </c>
      <c r="AY71" s="7" t="s">
        <v>79</v>
      </c>
      <c r="AZ71" s="7">
        <v>13.8</v>
      </c>
      <c r="BA71" s="7" t="s">
        <v>84</v>
      </c>
      <c r="BB71" s="7">
        <v>63.6</v>
      </c>
      <c r="BC71" s="7" t="s">
        <v>115</v>
      </c>
      <c r="BD71" s="7" t="s">
        <v>85</v>
      </c>
      <c r="BE71" s="7" t="s">
        <v>277</v>
      </c>
      <c r="BF71" s="7" t="s">
        <v>86</v>
      </c>
      <c r="BG71" s="7" t="s">
        <v>87</v>
      </c>
      <c r="BH71" s="7">
        <v>1690</v>
      </c>
      <c r="BI71" s="7" t="s">
        <v>88</v>
      </c>
    </row>
    <row r="72" spans="1:61" hidden="1">
      <c r="A72" s="7" t="s">
        <v>309</v>
      </c>
      <c r="B72" s="7">
        <v>677.6</v>
      </c>
      <c r="C72" s="7">
        <v>56.339129999999997</v>
      </c>
      <c r="D72" s="7">
        <v>-120.78576</v>
      </c>
      <c r="E72" s="7" t="s">
        <v>302</v>
      </c>
      <c r="F72" s="7" t="s">
        <v>303</v>
      </c>
      <c r="H72" s="7" t="s">
        <v>304</v>
      </c>
      <c r="I72" s="8">
        <v>44958</v>
      </c>
      <c r="J72" s="7" t="s">
        <v>310</v>
      </c>
      <c r="K72" s="7" t="s">
        <v>77</v>
      </c>
      <c r="L72" s="7" t="s">
        <v>78</v>
      </c>
      <c r="M72" s="7">
        <v>7.41</v>
      </c>
      <c r="N72" s="7">
        <v>86206.89655172413</v>
      </c>
      <c r="O72" s="7">
        <v>1410</v>
      </c>
      <c r="P72" s="7">
        <v>265</v>
      </c>
      <c r="Q72" s="7">
        <v>21100</v>
      </c>
      <c r="R72" s="7">
        <v>467</v>
      </c>
      <c r="T72" s="7">
        <v>23.6</v>
      </c>
      <c r="U72" s="7">
        <v>33900</v>
      </c>
      <c r="V72" s="7">
        <v>60</v>
      </c>
      <c r="Y72" s="7">
        <v>0</v>
      </c>
      <c r="Z72" s="7">
        <v>406.7</v>
      </c>
      <c r="AA72" s="7">
        <v>9</v>
      </c>
      <c r="AB72" s="7">
        <v>0</v>
      </c>
      <c r="AC72" s="7">
        <v>9</v>
      </c>
      <c r="AD72" s="7">
        <v>2.0316027088036117</v>
      </c>
      <c r="AE72" s="7">
        <v>0</v>
      </c>
      <c r="AF72" s="7">
        <v>2.0316027088036117</v>
      </c>
      <c r="AG72" s="7">
        <v>333.33</v>
      </c>
      <c r="AH72" s="7">
        <v>4612.04</v>
      </c>
      <c r="AI72" s="7">
        <v>0</v>
      </c>
      <c r="AJ72" s="2">
        <v>57365</v>
      </c>
      <c r="AK72" s="7" t="s">
        <v>311</v>
      </c>
      <c r="AL72" s="7" t="s">
        <v>311</v>
      </c>
      <c r="AM72" s="7" t="s">
        <v>311</v>
      </c>
      <c r="AO72" s="7" t="s">
        <v>311</v>
      </c>
      <c r="AQ72" s="7" t="s">
        <v>311</v>
      </c>
      <c r="AR72" s="7" t="s">
        <v>311</v>
      </c>
      <c r="AS72" s="7" t="s">
        <v>311</v>
      </c>
      <c r="AT72" s="7" t="s">
        <v>311</v>
      </c>
      <c r="AU72" s="7" t="s">
        <v>311</v>
      </c>
      <c r="AW72" s="7" t="s">
        <v>311</v>
      </c>
      <c r="AX72" s="7" t="s">
        <v>311</v>
      </c>
      <c r="AY72" s="7" t="s">
        <v>311</v>
      </c>
      <c r="BA72" s="7" t="s">
        <v>311</v>
      </c>
      <c r="BC72" s="7" t="s">
        <v>311</v>
      </c>
      <c r="BD72" s="7" t="s">
        <v>311</v>
      </c>
      <c r="BE72" s="7" t="s">
        <v>311</v>
      </c>
      <c r="BF72" s="7" t="s">
        <v>311</v>
      </c>
      <c r="BG72" s="7" t="s">
        <v>311</v>
      </c>
      <c r="BI72" s="7" t="s">
        <v>88</v>
      </c>
    </row>
    <row r="73" spans="1:61" hidden="1">
      <c r="A73" s="7" t="s">
        <v>312</v>
      </c>
      <c r="B73" s="7">
        <v>648.6</v>
      </c>
      <c r="C73" s="7">
        <v>56.295430000000003</v>
      </c>
      <c r="D73" s="7">
        <v>-120.75845</v>
      </c>
      <c r="E73" s="7" t="s">
        <v>302</v>
      </c>
      <c r="F73" s="7" t="s">
        <v>303</v>
      </c>
      <c r="H73" s="7" t="s">
        <v>313</v>
      </c>
      <c r="I73" s="8">
        <v>44958</v>
      </c>
      <c r="J73" s="7" t="s">
        <v>314</v>
      </c>
      <c r="K73" s="7" t="s">
        <v>77</v>
      </c>
      <c r="L73" s="7" t="s">
        <v>78</v>
      </c>
      <c r="M73" s="7">
        <v>7.9</v>
      </c>
      <c r="N73" s="7">
        <v>69930.069930069934</v>
      </c>
      <c r="O73" s="7">
        <v>1330</v>
      </c>
      <c r="P73" s="7">
        <v>253</v>
      </c>
      <c r="Q73" s="7">
        <v>16900</v>
      </c>
      <c r="R73" s="7">
        <v>582</v>
      </c>
      <c r="T73" s="7">
        <v>25.6</v>
      </c>
      <c r="U73" s="7">
        <v>30900</v>
      </c>
      <c r="V73" s="7">
        <v>0</v>
      </c>
      <c r="Y73" s="7">
        <v>0</v>
      </c>
      <c r="Z73" s="7">
        <v>388.4</v>
      </c>
      <c r="AA73" s="7">
        <v>9.1</v>
      </c>
      <c r="AB73" s="7">
        <v>14.5</v>
      </c>
      <c r="AC73" s="7">
        <v>23.6</v>
      </c>
      <c r="AD73" s="7">
        <v>2.0541760722347631</v>
      </c>
      <c r="AE73" s="7">
        <v>4.4207317073170733</v>
      </c>
      <c r="AF73" s="7">
        <v>6.4749077795518364</v>
      </c>
      <c r="AG73" s="7">
        <v>318.33</v>
      </c>
      <c r="AH73" s="7">
        <v>4362.8639999999996</v>
      </c>
      <c r="AI73" s="7">
        <v>0</v>
      </c>
      <c r="AJ73" s="2">
        <v>50181</v>
      </c>
      <c r="AK73" s="7" t="s">
        <v>79</v>
      </c>
      <c r="AL73" s="7" t="s">
        <v>80</v>
      </c>
      <c r="AM73" s="7" t="s">
        <v>81</v>
      </c>
      <c r="AO73" s="7" t="s">
        <v>82</v>
      </c>
      <c r="AQ73" s="7" t="s">
        <v>82</v>
      </c>
      <c r="AR73" s="7" t="s">
        <v>82</v>
      </c>
      <c r="AS73" s="7" t="s">
        <v>83</v>
      </c>
      <c r="AT73" s="7" t="s">
        <v>83</v>
      </c>
      <c r="AU73" s="7" t="s">
        <v>79</v>
      </c>
      <c r="AW73" s="7" t="s">
        <v>83</v>
      </c>
      <c r="AX73" s="7" t="s">
        <v>84</v>
      </c>
      <c r="AY73" s="7" t="s">
        <v>79</v>
      </c>
      <c r="BA73" s="7" t="s">
        <v>84</v>
      </c>
      <c r="BB73" s="7">
        <v>0.02</v>
      </c>
      <c r="BC73" s="7" t="s">
        <v>84</v>
      </c>
      <c r="BD73" s="7" t="s">
        <v>85</v>
      </c>
      <c r="BE73" s="7" t="s">
        <v>277</v>
      </c>
      <c r="BF73" s="7" t="s">
        <v>86</v>
      </c>
      <c r="BG73" s="7" t="s">
        <v>87</v>
      </c>
      <c r="BI73" s="7" t="s">
        <v>88</v>
      </c>
    </row>
    <row r="74" spans="1:61" hidden="1">
      <c r="A74" s="7" t="s">
        <v>315</v>
      </c>
      <c r="B74" s="7">
        <v>745.7</v>
      </c>
      <c r="C74" s="7">
        <v>56.497439999999997</v>
      </c>
      <c r="D74" s="7">
        <v>-120.36611000000001</v>
      </c>
      <c r="E74" s="7" t="s">
        <v>143</v>
      </c>
      <c r="F74" s="7" t="s">
        <v>144</v>
      </c>
      <c r="H74" s="7" t="s">
        <v>316</v>
      </c>
      <c r="I74" s="8">
        <v>44958</v>
      </c>
      <c r="J74" s="7" t="s">
        <v>317</v>
      </c>
      <c r="K74" s="7" t="s">
        <v>77</v>
      </c>
      <c r="L74" s="7" t="s">
        <v>78</v>
      </c>
      <c r="M74" s="7">
        <v>7.87</v>
      </c>
      <c r="N74" s="7">
        <v>45454.545454545456</v>
      </c>
      <c r="O74" s="7">
        <v>173</v>
      </c>
      <c r="P74" s="7">
        <v>73.8</v>
      </c>
      <c r="Q74" s="7">
        <v>13900</v>
      </c>
      <c r="R74" s="7">
        <v>175</v>
      </c>
      <c r="S74" s="7">
        <v>4.3</v>
      </c>
      <c r="T74" s="7">
        <v>374</v>
      </c>
      <c r="U74" s="7">
        <v>20800</v>
      </c>
      <c r="V74" s="7">
        <v>65</v>
      </c>
      <c r="X74" s="7">
        <v>9.2999999999999999E-2</v>
      </c>
      <c r="Y74" s="7">
        <v>0</v>
      </c>
      <c r="Z74" s="7">
        <v>2598.6</v>
      </c>
      <c r="AA74" s="7">
        <v>7</v>
      </c>
      <c r="AB74" s="7">
        <v>20.6</v>
      </c>
      <c r="AC74" s="7">
        <v>27.6</v>
      </c>
      <c r="AD74" s="7">
        <v>1.5801354401805869</v>
      </c>
      <c r="AE74" s="7">
        <v>6.2804878048780495</v>
      </c>
      <c r="AF74" s="7">
        <v>7.8606232450586369</v>
      </c>
      <c r="AG74" s="7">
        <v>2130</v>
      </c>
      <c r="AH74" s="7">
        <v>735.88940000000002</v>
      </c>
      <c r="AI74" s="7">
        <v>0</v>
      </c>
      <c r="AJ74" s="7">
        <v>36773</v>
      </c>
      <c r="AK74" s="7" t="s">
        <v>79</v>
      </c>
      <c r="AL74" s="7" t="s">
        <v>80</v>
      </c>
      <c r="AM74" s="7" t="s">
        <v>81</v>
      </c>
      <c r="AN74" s="7">
        <v>1.22</v>
      </c>
      <c r="AO74" s="7" t="s">
        <v>82</v>
      </c>
      <c r="AQ74" s="7" t="s">
        <v>82</v>
      </c>
      <c r="AR74" s="7" t="s">
        <v>82</v>
      </c>
      <c r="AS74" s="7" t="s">
        <v>83</v>
      </c>
      <c r="AT74" s="7" t="s">
        <v>83</v>
      </c>
      <c r="AU74" s="7" t="s">
        <v>79</v>
      </c>
      <c r="AW74" s="7" t="s">
        <v>83</v>
      </c>
      <c r="AX74" s="7" t="s">
        <v>84</v>
      </c>
      <c r="AY74" s="7" t="s">
        <v>79</v>
      </c>
      <c r="BA74" s="7" t="s">
        <v>84</v>
      </c>
      <c r="BB74" s="7">
        <v>0.21</v>
      </c>
      <c r="BC74" s="7" t="s">
        <v>84</v>
      </c>
      <c r="BD74" s="7" t="s">
        <v>85</v>
      </c>
      <c r="BE74" s="7" t="s">
        <v>277</v>
      </c>
      <c r="BF74" s="7" t="s">
        <v>86</v>
      </c>
      <c r="BG74" s="7" t="s">
        <v>87</v>
      </c>
      <c r="BI74" s="7" t="s">
        <v>88</v>
      </c>
    </row>
    <row r="75" spans="1:61" hidden="1">
      <c r="A75" s="7" t="s">
        <v>318</v>
      </c>
      <c r="B75" s="7">
        <v>773.8</v>
      </c>
      <c r="C75" s="7">
        <v>56.529350000000001</v>
      </c>
      <c r="D75" s="7">
        <v>-120.2256</v>
      </c>
      <c r="E75" s="7" t="s">
        <v>73</v>
      </c>
      <c r="F75" s="7" t="s">
        <v>74</v>
      </c>
      <c r="H75" s="7" t="s">
        <v>75</v>
      </c>
      <c r="I75" s="8">
        <v>44958</v>
      </c>
      <c r="J75" s="7" t="s">
        <v>319</v>
      </c>
      <c r="K75" s="7" t="s">
        <v>77</v>
      </c>
      <c r="L75" s="7" t="s">
        <v>78</v>
      </c>
      <c r="M75" s="7">
        <v>7.53</v>
      </c>
      <c r="N75" s="7">
        <v>166666.66666666669</v>
      </c>
      <c r="O75" s="7">
        <v>2460</v>
      </c>
      <c r="P75" s="7">
        <v>590</v>
      </c>
      <c r="Q75" s="7">
        <v>53500</v>
      </c>
      <c r="R75" s="7">
        <v>1470</v>
      </c>
      <c r="T75" s="7">
        <v>2330</v>
      </c>
      <c r="U75" s="7">
        <v>91000</v>
      </c>
      <c r="V75" s="7">
        <v>150</v>
      </c>
      <c r="Y75" s="7">
        <v>0</v>
      </c>
      <c r="Z75" s="7">
        <v>638.5</v>
      </c>
      <c r="AA75" s="7">
        <v>11.2</v>
      </c>
      <c r="AB75" s="7">
        <v>0</v>
      </c>
      <c r="AC75" s="7">
        <v>11.2</v>
      </c>
      <c r="AD75" s="7">
        <v>2.5282167042889392</v>
      </c>
      <c r="AE75" s="7">
        <v>0</v>
      </c>
      <c r="AF75" s="7">
        <v>2.5282167042889392</v>
      </c>
      <c r="AG75" s="7">
        <v>523.33000000000004</v>
      </c>
      <c r="AH75" s="7">
        <v>8572.24</v>
      </c>
      <c r="AI75" s="7">
        <v>0</v>
      </c>
      <c r="AJ75" s="7">
        <v>151663</v>
      </c>
      <c r="AK75" s="7" t="s">
        <v>311</v>
      </c>
      <c r="AL75" s="7" t="s">
        <v>311</v>
      </c>
      <c r="AM75" s="7" t="s">
        <v>311</v>
      </c>
      <c r="AO75" s="7" t="s">
        <v>311</v>
      </c>
      <c r="AQ75" s="7" t="s">
        <v>311</v>
      </c>
      <c r="AR75" s="7" t="s">
        <v>311</v>
      </c>
      <c r="AS75" s="7" t="s">
        <v>311</v>
      </c>
      <c r="AT75" s="7" t="s">
        <v>311</v>
      </c>
      <c r="AU75" s="7" t="s">
        <v>311</v>
      </c>
      <c r="AW75" s="7" t="s">
        <v>311</v>
      </c>
      <c r="AX75" s="7" t="s">
        <v>311</v>
      </c>
      <c r="AY75" s="7" t="s">
        <v>311</v>
      </c>
      <c r="BA75" s="7" t="s">
        <v>311</v>
      </c>
      <c r="BC75" s="7" t="s">
        <v>311</v>
      </c>
      <c r="BD75" s="7" t="s">
        <v>311</v>
      </c>
      <c r="BE75" s="7" t="s">
        <v>311</v>
      </c>
      <c r="BF75" s="7" t="s">
        <v>311</v>
      </c>
      <c r="BG75" s="7" t="s">
        <v>311</v>
      </c>
      <c r="BI75" s="7" t="s">
        <v>88</v>
      </c>
    </row>
    <row r="76" spans="1:61">
      <c r="A76" s="7" t="s">
        <v>320</v>
      </c>
      <c r="B76" s="7">
        <v>704.4</v>
      </c>
      <c r="C76" s="7">
        <v>56.54224</v>
      </c>
      <c r="D76" s="7">
        <v>-120.75294</v>
      </c>
      <c r="E76" s="7" t="s">
        <v>321</v>
      </c>
      <c r="F76" s="7" t="s">
        <v>74</v>
      </c>
      <c r="H76" s="7" t="s">
        <v>175</v>
      </c>
      <c r="I76" s="8">
        <v>44960</v>
      </c>
      <c r="J76" s="7" t="s">
        <v>322</v>
      </c>
      <c r="K76" s="7" t="s">
        <v>77</v>
      </c>
      <c r="L76" s="7" t="s">
        <v>78</v>
      </c>
      <c r="M76" s="7">
        <v>7.96</v>
      </c>
      <c r="N76" s="7">
        <v>17921.146953405016</v>
      </c>
      <c r="O76" s="7">
        <v>846</v>
      </c>
      <c r="P76" s="7">
        <v>204</v>
      </c>
      <c r="Q76" s="7">
        <v>3780</v>
      </c>
      <c r="R76" s="7">
        <v>129</v>
      </c>
      <c r="T76" s="7">
        <v>2230</v>
      </c>
      <c r="U76" s="7">
        <v>6870</v>
      </c>
      <c r="X76" s="7">
        <v>8.9999999999999993E-3</v>
      </c>
      <c r="Y76" s="7">
        <v>0</v>
      </c>
      <c r="Z76" s="7">
        <v>140.30000000000001</v>
      </c>
      <c r="AA76" s="7">
        <v>0</v>
      </c>
      <c r="AB76" s="7">
        <v>40.6</v>
      </c>
      <c r="AC76" s="7">
        <v>40.6</v>
      </c>
      <c r="AD76" s="7">
        <v>0</v>
      </c>
      <c r="AE76" s="7">
        <v>12.378048780487806</v>
      </c>
      <c r="AF76" s="7">
        <v>12.378048780487806</v>
      </c>
      <c r="AG76" s="7">
        <v>115</v>
      </c>
      <c r="AH76" s="7">
        <v>2952.5340000000001</v>
      </c>
      <c r="AI76" s="7">
        <v>0</v>
      </c>
      <c r="AJ76" s="7">
        <v>14128</v>
      </c>
      <c r="AK76" s="7" t="s">
        <v>79</v>
      </c>
      <c r="AL76" s="7" t="s">
        <v>80</v>
      </c>
      <c r="AM76" s="7" t="s">
        <v>81</v>
      </c>
      <c r="AO76" s="7" t="s">
        <v>82</v>
      </c>
      <c r="AP76" s="7">
        <v>22.2</v>
      </c>
      <c r="AQ76" s="7" t="s">
        <v>82</v>
      </c>
      <c r="AR76" s="7" t="s">
        <v>82</v>
      </c>
      <c r="AS76" s="7" t="s">
        <v>83</v>
      </c>
      <c r="AT76" s="7" t="s">
        <v>83</v>
      </c>
      <c r="AU76" s="7" t="s">
        <v>79</v>
      </c>
      <c r="AV76" s="7">
        <v>3.46</v>
      </c>
      <c r="AW76" s="7" t="s">
        <v>83</v>
      </c>
      <c r="AX76" s="7" t="s">
        <v>84</v>
      </c>
      <c r="AY76" s="7" t="s">
        <v>79</v>
      </c>
      <c r="AZ76" s="7">
        <v>7.2</v>
      </c>
      <c r="BA76" s="7" t="s">
        <v>84</v>
      </c>
      <c r="BB76" s="7">
        <v>12.6</v>
      </c>
      <c r="BC76" s="7" t="s">
        <v>84</v>
      </c>
      <c r="BD76" s="7" t="s">
        <v>85</v>
      </c>
      <c r="BE76" s="7" t="s">
        <v>80</v>
      </c>
      <c r="BF76" s="7" t="s">
        <v>86</v>
      </c>
      <c r="BG76" s="7" t="s">
        <v>87</v>
      </c>
      <c r="BI76" s="7" t="s">
        <v>88</v>
      </c>
    </row>
    <row r="77" spans="1:61">
      <c r="A77" s="7" t="s">
        <v>320</v>
      </c>
      <c r="B77" s="7">
        <v>704.4</v>
      </c>
      <c r="C77" s="7">
        <v>56.54224</v>
      </c>
      <c r="D77" s="7">
        <v>-120.75294</v>
      </c>
      <c r="E77" s="7" t="s">
        <v>321</v>
      </c>
      <c r="F77" s="7" t="s">
        <v>74</v>
      </c>
      <c r="H77" s="7" t="s">
        <v>175</v>
      </c>
      <c r="I77" s="8">
        <v>44960</v>
      </c>
      <c r="J77" s="7" t="s">
        <v>323</v>
      </c>
      <c r="K77" s="7" t="s">
        <v>77</v>
      </c>
      <c r="L77" s="7" t="s">
        <v>78</v>
      </c>
      <c r="M77" s="7">
        <v>7.94</v>
      </c>
      <c r="N77" s="7">
        <v>19230.76923076923</v>
      </c>
      <c r="O77" s="7">
        <v>841</v>
      </c>
      <c r="P77" s="7">
        <v>182</v>
      </c>
      <c r="Q77" s="7">
        <v>4360</v>
      </c>
      <c r="R77" s="7">
        <v>125</v>
      </c>
      <c r="T77" s="7">
        <v>2700</v>
      </c>
      <c r="U77" s="7">
        <v>7300</v>
      </c>
      <c r="V77" s="7">
        <v>17</v>
      </c>
      <c r="X77" s="7">
        <v>2.3E-2</v>
      </c>
      <c r="Y77" s="7">
        <v>0</v>
      </c>
      <c r="Z77" s="7">
        <v>154.5</v>
      </c>
      <c r="AA77" s="7">
        <v>0</v>
      </c>
      <c r="AB77" s="7">
        <v>39.799999999999997</v>
      </c>
      <c r="AC77" s="7">
        <v>39.799999999999997</v>
      </c>
      <c r="AD77" s="7">
        <v>0</v>
      </c>
      <c r="AE77" s="7">
        <v>12.134146341463415</v>
      </c>
      <c r="AF77" s="7">
        <v>12.134146341463415</v>
      </c>
      <c r="AG77" s="7">
        <v>126.67</v>
      </c>
      <c r="AH77" s="7">
        <v>2849.453</v>
      </c>
      <c r="AI77" s="7">
        <v>0</v>
      </c>
      <c r="AJ77" s="7">
        <v>15584</v>
      </c>
      <c r="AK77" s="7" t="s">
        <v>79</v>
      </c>
      <c r="AL77" s="7" t="s">
        <v>80</v>
      </c>
      <c r="AM77" s="7" t="s">
        <v>81</v>
      </c>
      <c r="AO77" s="7" t="s">
        <v>82</v>
      </c>
      <c r="AP77" s="7">
        <v>14.6</v>
      </c>
      <c r="AQ77" s="7" t="s">
        <v>82</v>
      </c>
      <c r="AR77" s="7" t="s">
        <v>82</v>
      </c>
      <c r="AS77" s="7" t="s">
        <v>83</v>
      </c>
      <c r="AT77" s="7" t="s">
        <v>83</v>
      </c>
      <c r="AU77" s="7" t="s">
        <v>79</v>
      </c>
      <c r="AV77" s="7">
        <v>1.75</v>
      </c>
      <c r="AW77" s="7" t="s">
        <v>83</v>
      </c>
      <c r="AX77" s="7" t="s">
        <v>84</v>
      </c>
      <c r="AY77" s="7" t="s">
        <v>79</v>
      </c>
      <c r="AZ77" s="7">
        <v>4</v>
      </c>
      <c r="BA77" s="7" t="s">
        <v>84</v>
      </c>
      <c r="BB77" s="7">
        <v>7.26</v>
      </c>
      <c r="BC77" s="7" t="s">
        <v>84</v>
      </c>
      <c r="BD77" s="7" t="s">
        <v>85</v>
      </c>
      <c r="BE77" s="7" t="s">
        <v>80</v>
      </c>
      <c r="BF77" s="7" t="s">
        <v>86</v>
      </c>
      <c r="BG77" s="7" t="s">
        <v>87</v>
      </c>
      <c r="BI77" s="7" t="s">
        <v>88</v>
      </c>
    </row>
    <row r="78" spans="1:61">
      <c r="A78" s="6" t="s">
        <v>324</v>
      </c>
      <c r="C78" s="7">
        <v>55.672739999999997</v>
      </c>
      <c r="D78" s="7">
        <v>-120.04418</v>
      </c>
      <c r="E78" s="6" t="s">
        <v>174</v>
      </c>
      <c r="F78" s="7" t="s">
        <v>74</v>
      </c>
      <c r="G78" s="6"/>
      <c r="H78" s="3" t="s">
        <v>224</v>
      </c>
      <c r="I78" s="5">
        <v>43551</v>
      </c>
      <c r="J78" s="4">
        <v>31224230411105</v>
      </c>
      <c r="K78" s="6" t="s">
        <v>77</v>
      </c>
      <c r="L78" s="6" t="s">
        <v>78</v>
      </c>
      <c r="M78" s="6">
        <v>6.99</v>
      </c>
      <c r="N78" s="6">
        <v>166666.66666666669</v>
      </c>
      <c r="O78" s="6">
        <v>15170</v>
      </c>
      <c r="P78" s="6">
        <v>1781</v>
      </c>
      <c r="Q78" s="6">
        <v>47880</v>
      </c>
      <c r="R78" s="6">
        <v>1773</v>
      </c>
      <c r="S78" s="6">
        <v>0.2</v>
      </c>
      <c r="T78" s="6">
        <v>83.3</v>
      </c>
      <c r="U78" s="6">
        <v>100300</v>
      </c>
      <c r="V78" s="6">
        <v>162</v>
      </c>
      <c r="W78" s="6">
        <v>8.1</v>
      </c>
      <c r="X78" s="6">
        <v>0.96299999999999997</v>
      </c>
      <c r="Y78" s="6">
        <v>0</v>
      </c>
      <c r="Z78" s="6">
        <v>1.3</v>
      </c>
      <c r="AA78" s="6">
        <v>0</v>
      </c>
      <c r="AB78" s="6">
        <v>0</v>
      </c>
      <c r="AC78" s="6">
        <v>0</v>
      </c>
      <c r="AD78" s="6">
        <v>0</v>
      </c>
      <c r="AE78" s="6">
        <v>0</v>
      </c>
      <c r="AF78" s="6">
        <v>0</v>
      </c>
      <c r="AG78" s="6">
        <v>1.1176999999999999</v>
      </c>
      <c r="AH78" s="6">
        <v>201616.99700000003</v>
      </c>
      <c r="AI78" s="6">
        <v>0</v>
      </c>
      <c r="AJ78" s="6">
        <v>167025</v>
      </c>
      <c r="AK78" s="6" t="s">
        <v>80</v>
      </c>
      <c r="AL78" s="6" t="s">
        <v>81</v>
      </c>
      <c r="AM78" s="6">
        <v>7.03</v>
      </c>
      <c r="AN78" s="6">
        <v>0.05</v>
      </c>
      <c r="AO78" s="6" t="s">
        <v>80</v>
      </c>
      <c r="AP78" s="6">
        <v>0.5</v>
      </c>
      <c r="AQ78" s="6">
        <v>19.7</v>
      </c>
      <c r="AR78" s="6" t="s">
        <v>82</v>
      </c>
      <c r="AS78" s="6" t="s">
        <v>83</v>
      </c>
      <c r="AT78" s="6" t="s">
        <v>83</v>
      </c>
      <c r="AU78" s="6" t="s">
        <v>79</v>
      </c>
      <c r="AV78" s="6">
        <v>12.4</v>
      </c>
      <c r="AW78" s="6" t="s">
        <v>83</v>
      </c>
      <c r="AX78" s="6" t="s">
        <v>84</v>
      </c>
      <c r="AY78" s="6" t="s">
        <v>79</v>
      </c>
      <c r="AZ78" s="6">
        <v>44.3</v>
      </c>
      <c r="BA78" s="6" t="s">
        <v>84</v>
      </c>
      <c r="BB78" s="6">
        <v>424</v>
      </c>
      <c r="BC78" s="6" t="s">
        <v>84</v>
      </c>
      <c r="BD78" s="6" t="s">
        <v>85</v>
      </c>
      <c r="BE78" s="6" t="s">
        <v>82</v>
      </c>
      <c r="BF78" s="6" t="s">
        <v>86</v>
      </c>
      <c r="BG78" s="6" t="s">
        <v>87</v>
      </c>
      <c r="BH78" s="6">
        <v>49.3</v>
      </c>
      <c r="BI78" s="7" t="s">
        <v>88</v>
      </c>
    </row>
    <row r="79" spans="1:61">
      <c r="A79" s="6" t="s">
        <v>325</v>
      </c>
      <c r="C79" s="7">
        <v>55.673540000000003</v>
      </c>
      <c r="D79" s="7">
        <v>-120.15702</v>
      </c>
      <c r="E79" s="6" t="s">
        <v>203</v>
      </c>
      <c r="F79" s="7" t="s">
        <v>74</v>
      </c>
      <c r="G79" s="6"/>
      <c r="H79" s="3" t="s">
        <v>224</v>
      </c>
      <c r="I79" s="5">
        <v>43442</v>
      </c>
      <c r="J79" s="4">
        <v>31224230411106</v>
      </c>
      <c r="K79" s="6" t="s">
        <v>77</v>
      </c>
      <c r="L79" s="6" t="s">
        <v>78</v>
      </c>
      <c r="M79" s="6">
        <v>6.94</v>
      </c>
      <c r="N79" s="6">
        <v>120481.92771084336</v>
      </c>
      <c r="O79" s="6">
        <v>5335</v>
      </c>
      <c r="P79" s="6">
        <v>717</v>
      </c>
      <c r="Q79" s="6">
        <v>39270</v>
      </c>
      <c r="R79" s="6">
        <v>1514</v>
      </c>
      <c r="S79" s="6">
        <v>0.2</v>
      </c>
      <c r="T79" s="6">
        <v>47.8</v>
      </c>
      <c r="U79" s="6">
        <v>62200</v>
      </c>
      <c r="V79" s="6">
        <v>119</v>
      </c>
      <c r="W79" s="6">
        <v>5</v>
      </c>
      <c r="X79" s="6">
        <v>2.0699999999999998</v>
      </c>
      <c r="Y79" s="6">
        <v>0</v>
      </c>
      <c r="Z79" s="6">
        <v>1</v>
      </c>
      <c r="AA79" s="6">
        <v>0</v>
      </c>
      <c r="AB79" s="6">
        <v>0</v>
      </c>
      <c r="AC79" s="6">
        <v>0</v>
      </c>
      <c r="AD79" s="6">
        <v>0</v>
      </c>
      <c r="AE79" s="6">
        <v>0</v>
      </c>
      <c r="AF79" s="6">
        <v>0</v>
      </c>
      <c r="AG79" s="6">
        <v>1.079</v>
      </c>
      <c r="AH79" s="6">
        <v>163504.209</v>
      </c>
      <c r="AI79" s="6">
        <v>0</v>
      </c>
      <c r="AJ79" s="6">
        <v>109114</v>
      </c>
      <c r="AK79" s="6" t="s">
        <v>80</v>
      </c>
      <c r="AL79" s="6" t="s">
        <v>81</v>
      </c>
      <c r="AM79" s="6">
        <v>14.8</v>
      </c>
      <c r="AN79" s="6">
        <v>0.05</v>
      </c>
      <c r="AO79" s="6" t="s">
        <v>80</v>
      </c>
      <c r="AP79" s="6">
        <v>0.5</v>
      </c>
      <c r="AQ79" s="6">
        <v>18.899999999999999</v>
      </c>
      <c r="AR79" s="6" t="s">
        <v>82</v>
      </c>
      <c r="AS79" s="6" t="s">
        <v>83</v>
      </c>
      <c r="AT79" s="6" t="s">
        <v>83</v>
      </c>
      <c r="AU79" s="6" t="s">
        <v>79</v>
      </c>
      <c r="AV79" s="6">
        <v>25.4</v>
      </c>
      <c r="AW79" s="6" t="s">
        <v>83</v>
      </c>
      <c r="AX79" s="6" t="s">
        <v>84</v>
      </c>
      <c r="AY79" s="6" t="s">
        <v>79</v>
      </c>
      <c r="AZ79" s="6">
        <v>21.2</v>
      </c>
      <c r="BA79" s="6" t="s">
        <v>79</v>
      </c>
      <c r="BB79" s="6">
        <v>964</v>
      </c>
      <c r="BC79" s="6" t="s">
        <v>84</v>
      </c>
      <c r="BD79" s="6" t="s">
        <v>85</v>
      </c>
      <c r="BE79" s="6" t="s">
        <v>82</v>
      </c>
      <c r="BF79" s="6" t="s">
        <v>86</v>
      </c>
      <c r="BG79" s="6" t="s">
        <v>87</v>
      </c>
      <c r="BH79" s="6">
        <v>41.7</v>
      </c>
      <c r="BI79" s="7" t="s">
        <v>88</v>
      </c>
    </row>
    <row r="80" spans="1:61">
      <c r="A80" s="6" t="s">
        <v>326</v>
      </c>
      <c r="C80" s="7">
        <v>55.672739999999997</v>
      </c>
      <c r="D80" s="7">
        <v>-120.04418</v>
      </c>
      <c r="E80" s="6" t="s">
        <v>174</v>
      </c>
      <c r="F80" s="7" t="s">
        <v>74</v>
      </c>
      <c r="G80" s="6"/>
      <c r="H80" s="3" t="s">
        <v>224</v>
      </c>
      <c r="I80" s="5">
        <v>43713</v>
      </c>
      <c r="J80" s="4">
        <v>31224230411104</v>
      </c>
      <c r="K80" s="6" t="s">
        <v>77</v>
      </c>
      <c r="L80" s="6" t="s">
        <v>78</v>
      </c>
      <c r="M80" s="6">
        <v>6.77</v>
      </c>
      <c r="N80" s="6">
        <v>112359.55056179776</v>
      </c>
      <c r="O80" s="6">
        <v>7900</v>
      </c>
      <c r="P80" s="6">
        <v>980</v>
      </c>
      <c r="Q80" s="6">
        <v>29170</v>
      </c>
      <c r="R80" s="6">
        <v>1146</v>
      </c>
      <c r="S80" s="6">
        <v>0.8</v>
      </c>
      <c r="T80" s="6">
        <v>184</v>
      </c>
      <c r="U80" s="6">
        <v>52900</v>
      </c>
      <c r="V80" s="6">
        <v>120</v>
      </c>
      <c r="W80" s="6">
        <v>3.7</v>
      </c>
      <c r="X80" s="6">
        <v>2.65</v>
      </c>
      <c r="Y80" s="6">
        <v>0</v>
      </c>
      <c r="Z80" s="6">
        <v>0.5</v>
      </c>
      <c r="AA80" s="6">
        <v>0</v>
      </c>
      <c r="AB80" s="6">
        <v>0</v>
      </c>
      <c r="AC80" s="6">
        <v>0</v>
      </c>
      <c r="AD80" s="6">
        <v>0</v>
      </c>
      <c r="AE80" s="6">
        <v>0</v>
      </c>
      <c r="AF80" s="6">
        <v>0</v>
      </c>
      <c r="AG80" s="6">
        <v>1.0672999999999999</v>
      </c>
      <c r="AH80" s="6">
        <v>122569.12000000001</v>
      </c>
      <c r="AI80" s="6">
        <v>0</v>
      </c>
      <c r="AJ80" s="6">
        <v>92295</v>
      </c>
      <c r="AK80" s="6" t="s">
        <v>80</v>
      </c>
      <c r="AL80" s="6" t="s">
        <v>81</v>
      </c>
      <c r="AM80" s="6">
        <v>1.71</v>
      </c>
      <c r="AN80" s="6">
        <v>0.05</v>
      </c>
      <c r="AO80" s="6" t="s">
        <v>80</v>
      </c>
      <c r="AP80" s="6">
        <v>0.5</v>
      </c>
      <c r="AQ80" s="6">
        <v>6.74</v>
      </c>
      <c r="AR80" s="6" t="s">
        <v>82</v>
      </c>
      <c r="AS80" s="6" t="s">
        <v>83</v>
      </c>
      <c r="AT80" s="6" t="s">
        <v>83</v>
      </c>
      <c r="AU80" s="6" t="s">
        <v>79</v>
      </c>
      <c r="AV80" s="6">
        <v>12.2</v>
      </c>
      <c r="AW80" s="6" t="s">
        <v>83</v>
      </c>
      <c r="AX80" s="6" t="s">
        <v>84</v>
      </c>
      <c r="AY80" s="6" t="s">
        <v>79</v>
      </c>
      <c r="AZ80" s="6">
        <v>6.5</v>
      </c>
      <c r="BA80" s="6" t="s">
        <v>84</v>
      </c>
      <c r="BB80" s="6">
        <v>554</v>
      </c>
      <c r="BC80" s="6" t="s">
        <v>84</v>
      </c>
      <c r="BD80" s="6" t="s">
        <v>85</v>
      </c>
      <c r="BE80" s="6" t="s">
        <v>82</v>
      </c>
      <c r="BF80" s="6" t="s">
        <v>86</v>
      </c>
      <c r="BG80" s="6" t="s">
        <v>87</v>
      </c>
      <c r="BH80" s="6">
        <v>4.9000000000000004</v>
      </c>
      <c r="BI80" s="7" t="s">
        <v>88</v>
      </c>
    </row>
    <row r="81" spans="1:61">
      <c r="A81" s="6" t="s">
        <v>327</v>
      </c>
      <c r="C81" s="7">
        <v>55.669919999999998</v>
      </c>
      <c r="D81" s="7">
        <v>-120.04731</v>
      </c>
      <c r="E81" s="6" t="s">
        <v>174</v>
      </c>
      <c r="F81" s="7" t="s">
        <v>74</v>
      </c>
      <c r="G81" s="6"/>
      <c r="H81" s="3" t="s">
        <v>224</v>
      </c>
      <c r="I81" s="5">
        <v>43701</v>
      </c>
      <c r="J81" s="4">
        <v>31224230411103</v>
      </c>
      <c r="K81" s="6" t="s">
        <v>77</v>
      </c>
      <c r="L81" s="6" t="s">
        <v>78</v>
      </c>
      <c r="M81" s="6">
        <v>4.46</v>
      </c>
      <c r="N81" s="6">
        <v>77519.379844961237</v>
      </c>
      <c r="O81" s="6">
        <v>5119</v>
      </c>
      <c r="P81" s="6">
        <v>620</v>
      </c>
      <c r="Q81" s="6">
        <v>16480</v>
      </c>
      <c r="R81" s="6">
        <v>576</v>
      </c>
      <c r="S81" s="6">
        <v>0.2</v>
      </c>
      <c r="T81" s="6">
        <v>297</v>
      </c>
      <c r="U81" s="6">
        <v>35360</v>
      </c>
      <c r="V81" s="6">
        <v>71.900000000000006</v>
      </c>
      <c r="W81" s="6">
        <v>4.4000000000000004</v>
      </c>
      <c r="X81" s="6">
        <v>1.21</v>
      </c>
      <c r="Y81" s="6">
        <v>0</v>
      </c>
      <c r="Z81" s="6">
        <v>0</v>
      </c>
      <c r="AA81" s="6">
        <v>0</v>
      </c>
      <c r="AB81" s="6">
        <v>0</v>
      </c>
      <c r="AC81" s="6">
        <v>0</v>
      </c>
      <c r="AD81" s="6">
        <v>0</v>
      </c>
      <c r="AE81" s="6">
        <v>0</v>
      </c>
      <c r="AF81" s="6">
        <v>0</v>
      </c>
      <c r="AG81" s="6">
        <v>1.04</v>
      </c>
      <c r="AH81" s="6">
        <v>69412.78</v>
      </c>
      <c r="AI81" s="6">
        <v>0</v>
      </c>
      <c r="AJ81" s="6">
        <v>58528</v>
      </c>
      <c r="AK81" s="6" t="s">
        <v>80</v>
      </c>
      <c r="AL81" s="6" t="s">
        <v>81</v>
      </c>
      <c r="AM81" s="6">
        <v>17.100000000000001</v>
      </c>
      <c r="AN81" s="6">
        <v>0.05</v>
      </c>
      <c r="AO81" s="6" t="s">
        <v>80</v>
      </c>
      <c r="AP81" s="6">
        <v>0.5</v>
      </c>
      <c r="AQ81" s="6">
        <v>17.899999999999999</v>
      </c>
      <c r="AR81" s="6" t="s">
        <v>82</v>
      </c>
      <c r="AS81" s="6" t="s">
        <v>83</v>
      </c>
      <c r="AT81" s="6" t="s">
        <v>83</v>
      </c>
      <c r="AU81" s="6" t="s">
        <v>79</v>
      </c>
      <c r="AV81" s="6">
        <v>22.4</v>
      </c>
      <c r="AW81" s="6" t="s">
        <v>83</v>
      </c>
      <c r="AX81" s="6" t="s">
        <v>84</v>
      </c>
      <c r="AY81" s="6" t="s">
        <v>79</v>
      </c>
      <c r="AZ81" s="6">
        <v>24</v>
      </c>
      <c r="BA81" s="6" t="s">
        <v>84</v>
      </c>
      <c r="BB81" s="6">
        <v>806</v>
      </c>
      <c r="BC81" s="6" t="s">
        <v>84</v>
      </c>
      <c r="BD81" s="6" t="s">
        <v>85</v>
      </c>
      <c r="BE81" s="6" t="s">
        <v>82</v>
      </c>
      <c r="BF81" s="6" t="s">
        <v>86</v>
      </c>
      <c r="BG81" s="6" t="s">
        <v>87</v>
      </c>
      <c r="BH81" s="6">
        <v>26.9</v>
      </c>
      <c r="BI81" s="7" t="s">
        <v>88</v>
      </c>
    </row>
    <row r="82" spans="1:61">
      <c r="A82" s="6" t="s">
        <v>328</v>
      </c>
      <c r="C82" s="7">
        <v>55.675809999999998</v>
      </c>
      <c r="D82" s="7">
        <v>-120.04172</v>
      </c>
      <c r="E82" s="6" t="s">
        <v>174</v>
      </c>
      <c r="F82" s="7" t="s">
        <v>74</v>
      </c>
      <c r="G82" s="6"/>
      <c r="H82" s="3" t="s">
        <v>224</v>
      </c>
      <c r="I82" s="5">
        <v>43719</v>
      </c>
      <c r="J82" s="4">
        <v>31224230411101</v>
      </c>
      <c r="K82" s="6" t="s">
        <v>77</v>
      </c>
      <c r="L82" s="6" t="s">
        <v>78</v>
      </c>
      <c r="M82" s="6">
        <v>7</v>
      </c>
      <c r="N82" s="6">
        <v>74626.86567164179</v>
      </c>
      <c r="O82" s="6">
        <v>4370</v>
      </c>
      <c r="P82" s="6">
        <v>679</v>
      </c>
      <c r="Q82" s="6">
        <v>17470</v>
      </c>
      <c r="R82" s="6">
        <v>855</v>
      </c>
      <c r="S82" s="6">
        <v>2</v>
      </c>
      <c r="T82" s="6">
        <v>261</v>
      </c>
      <c r="U82" s="6">
        <v>34940</v>
      </c>
      <c r="V82" s="6">
        <v>69.400000000000006</v>
      </c>
      <c r="W82" s="6">
        <v>0</v>
      </c>
      <c r="X82" s="6">
        <v>4.0599999999999996</v>
      </c>
      <c r="Y82" s="6">
        <v>0</v>
      </c>
      <c r="Z82" s="6">
        <v>1.1000000000000001</v>
      </c>
      <c r="AA82" s="6">
        <v>0</v>
      </c>
      <c r="AB82" s="6">
        <v>0</v>
      </c>
      <c r="AC82" s="6">
        <v>0</v>
      </c>
      <c r="AD82" s="6">
        <v>0</v>
      </c>
      <c r="AE82" s="6">
        <v>0</v>
      </c>
      <c r="AF82" s="6">
        <v>0</v>
      </c>
      <c r="AG82" s="6">
        <v>1.0416000000000001</v>
      </c>
      <c r="AH82" s="6">
        <v>73636.92300000001</v>
      </c>
      <c r="AI82" s="6">
        <v>0</v>
      </c>
      <c r="AJ82" s="6">
        <v>58606</v>
      </c>
      <c r="AK82" s="6" t="s">
        <v>191</v>
      </c>
      <c r="AL82" s="6" t="s">
        <v>190</v>
      </c>
      <c r="AM82" s="6">
        <v>12.1</v>
      </c>
      <c r="AN82" s="6">
        <v>0.5</v>
      </c>
      <c r="AO82" s="6" t="s">
        <v>191</v>
      </c>
      <c r="AP82" s="6">
        <v>5</v>
      </c>
      <c r="AQ82" s="6">
        <v>24.5</v>
      </c>
      <c r="AR82" s="6" t="s">
        <v>80</v>
      </c>
      <c r="AS82" s="6" t="s">
        <v>81</v>
      </c>
      <c r="AT82" s="6" t="s">
        <v>81</v>
      </c>
      <c r="AU82" s="6" t="s">
        <v>246</v>
      </c>
      <c r="AV82" s="6">
        <v>37.9</v>
      </c>
      <c r="AW82" s="6" t="s">
        <v>81</v>
      </c>
      <c r="AX82" s="6" t="s">
        <v>79</v>
      </c>
      <c r="AY82" s="6" t="s">
        <v>246</v>
      </c>
      <c r="AZ82" s="6">
        <v>21.1</v>
      </c>
      <c r="BA82" s="6" t="s">
        <v>79</v>
      </c>
      <c r="BB82" s="6">
        <v>1820</v>
      </c>
      <c r="BC82" s="6" t="s">
        <v>79</v>
      </c>
      <c r="BD82" s="6" t="s">
        <v>248</v>
      </c>
      <c r="BE82" s="6" t="s">
        <v>82</v>
      </c>
      <c r="BF82" s="6" t="s">
        <v>84</v>
      </c>
      <c r="BG82" s="6" t="s">
        <v>249</v>
      </c>
      <c r="BH82" s="6">
        <v>61.9</v>
      </c>
      <c r="BI82" s="7" t="s">
        <v>88</v>
      </c>
    </row>
    <row r="83" spans="1:61">
      <c r="A83" s="6" t="s">
        <v>329</v>
      </c>
      <c r="C83" s="7">
        <v>55.701979999999999</v>
      </c>
      <c r="D83" s="7">
        <v>-120.11778</v>
      </c>
      <c r="E83" s="6" t="s">
        <v>203</v>
      </c>
      <c r="F83" s="7" t="s">
        <v>74</v>
      </c>
      <c r="G83" s="6"/>
      <c r="H83" s="3" t="s">
        <v>224</v>
      </c>
      <c r="I83" s="5">
        <v>43543</v>
      </c>
      <c r="J83" s="4">
        <v>31224230411113</v>
      </c>
      <c r="K83" s="6" t="s">
        <v>77</v>
      </c>
      <c r="L83" s="6" t="s">
        <v>78</v>
      </c>
      <c r="M83" s="6">
        <v>6.78</v>
      </c>
      <c r="N83" s="6">
        <v>188679.24528301888</v>
      </c>
      <c r="O83" s="6">
        <v>11180</v>
      </c>
      <c r="P83" s="6">
        <v>1345</v>
      </c>
      <c r="Q83" s="6">
        <v>48430</v>
      </c>
      <c r="R83" s="6">
        <v>2341</v>
      </c>
      <c r="S83" s="6">
        <v>38</v>
      </c>
      <c r="T83" s="6">
        <v>28.5</v>
      </c>
      <c r="U83" s="6">
        <v>101800</v>
      </c>
      <c r="V83" s="6">
        <v>145</v>
      </c>
      <c r="W83" s="6">
        <v>5</v>
      </c>
      <c r="X83" s="6">
        <v>7.08</v>
      </c>
      <c r="Y83" s="6">
        <v>0</v>
      </c>
      <c r="Z83" s="6">
        <v>0.9</v>
      </c>
      <c r="AA83" s="6">
        <v>0</v>
      </c>
      <c r="AB83" s="6">
        <v>0</v>
      </c>
      <c r="AC83" s="6">
        <v>0</v>
      </c>
      <c r="AD83" s="6">
        <v>0</v>
      </c>
      <c r="AE83" s="6">
        <v>0</v>
      </c>
      <c r="AF83" s="6">
        <v>0</v>
      </c>
      <c r="AG83" s="6">
        <v>1.1151</v>
      </c>
      <c r="AH83" s="6">
        <v>202793.20500000002</v>
      </c>
      <c r="AI83" s="6">
        <v>0</v>
      </c>
      <c r="AJ83" s="6">
        <v>165150</v>
      </c>
      <c r="AK83" s="6" t="s">
        <v>191</v>
      </c>
      <c r="AL83" s="6" t="s">
        <v>190</v>
      </c>
      <c r="AM83" s="6">
        <v>11.2</v>
      </c>
      <c r="AN83" s="6">
        <v>0.5</v>
      </c>
      <c r="AO83" s="6" t="s">
        <v>191</v>
      </c>
      <c r="AP83" s="6">
        <v>5</v>
      </c>
      <c r="AQ83" s="6">
        <v>32.299999999999997</v>
      </c>
      <c r="AR83" s="6" t="s">
        <v>80</v>
      </c>
      <c r="AS83" s="6" t="s">
        <v>81</v>
      </c>
      <c r="AT83" s="6" t="s">
        <v>81</v>
      </c>
      <c r="AU83" s="6" t="s">
        <v>246</v>
      </c>
      <c r="AV83" s="6">
        <v>25.9</v>
      </c>
      <c r="AW83" s="6" t="s">
        <v>81</v>
      </c>
      <c r="AX83" s="6" t="s">
        <v>79</v>
      </c>
      <c r="AY83" s="6" t="s">
        <v>246</v>
      </c>
      <c r="AZ83" s="6">
        <v>5</v>
      </c>
      <c r="BA83" s="6" t="s">
        <v>79</v>
      </c>
      <c r="BB83" s="6">
        <v>992</v>
      </c>
      <c r="BC83" s="6" t="s">
        <v>79</v>
      </c>
      <c r="BD83" s="6" t="s">
        <v>248</v>
      </c>
      <c r="BE83" s="6" t="s">
        <v>82</v>
      </c>
      <c r="BF83" s="6" t="s">
        <v>84</v>
      </c>
      <c r="BG83" s="6" t="s">
        <v>249</v>
      </c>
      <c r="BH83" s="6">
        <v>53.4</v>
      </c>
      <c r="BI83" s="7" t="s">
        <v>88</v>
      </c>
    </row>
    <row r="84" spans="1:61">
      <c r="A84" s="6" t="s">
        <v>330</v>
      </c>
      <c r="C84" s="7">
        <v>55.688560000000003</v>
      </c>
      <c r="D84" s="7">
        <v>-120.11385</v>
      </c>
      <c r="E84" s="6" t="s">
        <v>174</v>
      </c>
      <c r="F84" s="7" t="s">
        <v>74</v>
      </c>
      <c r="G84" s="6"/>
      <c r="H84" s="3" t="s">
        <v>224</v>
      </c>
      <c r="I84" s="5">
        <v>43542</v>
      </c>
      <c r="J84" s="4">
        <v>31224230411107</v>
      </c>
      <c r="K84" s="6" t="s">
        <v>77</v>
      </c>
      <c r="L84" s="6" t="s">
        <v>78</v>
      </c>
      <c r="M84" s="6">
        <v>6.78</v>
      </c>
      <c r="N84" s="6">
        <v>172413.79310344826</v>
      </c>
      <c r="O84" s="6">
        <v>18310</v>
      </c>
      <c r="P84" s="6">
        <v>2100</v>
      </c>
      <c r="Q84" s="6">
        <v>48620</v>
      </c>
      <c r="R84" s="6">
        <v>1872</v>
      </c>
      <c r="S84" s="6">
        <v>3</v>
      </c>
      <c r="T84" s="6">
        <v>45.7</v>
      </c>
      <c r="U84" s="6">
        <v>108500</v>
      </c>
      <c r="V84" s="6">
        <v>180</v>
      </c>
      <c r="W84" s="6">
        <v>10.7</v>
      </c>
      <c r="X84" s="6">
        <v>3.21</v>
      </c>
      <c r="Y84" s="6">
        <v>0</v>
      </c>
      <c r="Z84" s="6">
        <v>1</v>
      </c>
      <c r="AA84" s="6">
        <v>0</v>
      </c>
      <c r="AB84" s="6">
        <v>0</v>
      </c>
      <c r="AC84" s="6">
        <v>0</v>
      </c>
      <c r="AD84" s="6">
        <v>0</v>
      </c>
      <c r="AE84" s="6">
        <v>0</v>
      </c>
      <c r="AF84" s="6">
        <v>0</v>
      </c>
      <c r="AG84" s="6">
        <v>1.1276999999999999</v>
      </c>
      <c r="AH84" s="6">
        <v>205460.86000000002</v>
      </c>
      <c r="AI84" s="6">
        <v>0</v>
      </c>
      <c r="AJ84" s="6">
        <v>179478</v>
      </c>
      <c r="AK84" s="6" t="s">
        <v>191</v>
      </c>
      <c r="AL84" s="6" t="s">
        <v>190</v>
      </c>
      <c r="AM84" s="6">
        <v>20.8</v>
      </c>
      <c r="AN84" s="6">
        <v>0.5</v>
      </c>
      <c r="AO84" s="6" t="s">
        <v>191</v>
      </c>
      <c r="AP84" s="6">
        <v>5</v>
      </c>
      <c r="AQ84" s="6">
        <v>24.1</v>
      </c>
      <c r="AR84" s="6" t="s">
        <v>80</v>
      </c>
      <c r="AS84" s="6" t="s">
        <v>81</v>
      </c>
      <c r="AT84" s="6" t="s">
        <v>81</v>
      </c>
      <c r="AU84" s="6" t="s">
        <v>246</v>
      </c>
      <c r="AV84" s="6">
        <v>36.799999999999997</v>
      </c>
      <c r="AW84" s="6" t="s">
        <v>81</v>
      </c>
      <c r="AX84" s="6" t="s">
        <v>79</v>
      </c>
      <c r="AY84" s="6" t="s">
        <v>246</v>
      </c>
      <c r="AZ84" s="6">
        <v>18.899999999999999</v>
      </c>
      <c r="BA84" s="6" t="s">
        <v>79</v>
      </c>
      <c r="BB84" s="6">
        <v>2020</v>
      </c>
      <c r="BC84" s="6" t="s">
        <v>86</v>
      </c>
      <c r="BD84" s="6" t="s">
        <v>248</v>
      </c>
      <c r="BE84" s="6" t="s">
        <v>82</v>
      </c>
      <c r="BF84" s="6" t="s">
        <v>84</v>
      </c>
      <c r="BG84" s="6" t="s">
        <v>249</v>
      </c>
      <c r="BH84" s="6">
        <v>46.9</v>
      </c>
      <c r="BI84" s="7" t="s">
        <v>88</v>
      </c>
    </row>
    <row r="85" spans="1:61">
      <c r="A85" s="6" t="s">
        <v>331</v>
      </c>
      <c r="C85" s="7">
        <v>55.69</v>
      </c>
      <c r="D85" s="7">
        <v>-120.11263</v>
      </c>
      <c r="E85" s="6" t="s">
        <v>174</v>
      </c>
      <c r="F85" s="7" t="s">
        <v>74</v>
      </c>
      <c r="G85" s="6"/>
      <c r="H85" s="3" t="s">
        <v>224</v>
      </c>
      <c r="I85" s="5">
        <v>43734</v>
      </c>
      <c r="J85" s="4">
        <v>31224230411108</v>
      </c>
      <c r="K85" s="6" t="s">
        <v>77</v>
      </c>
      <c r="L85" s="6" t="s">
        <v>78</v>
      </c>
      <c r="M85" s="6">
        <v>6.62</v>
      </c>
      <c r="N85" s="6">
        <v>217391.30434782608</v>
      </c>
      <c r="O85" s="6">
        <v>23050</v>
      </c>
      <c r="P85" s="6">
        <v>2810</v>
      </c>
      <c r="Q85" s="6">
        <v>61040</v>
      </c>
      <c r="R85" s="6">
        <v>2141</v>
      </c>
      <c r="S85" s="6">
        <v>2</v>
      </c>
      <c r="T85" s="6">
        <v>30</v>
      </c>
      <c r="U85" s="6">
        <v>135700</v>
      </c>
      <c r="V85" s="6">
        <v>256</v>
      </c>
      <c r="W85" s="6">
        <v>11.8</v>
      </c>
      <c r="X85" s="6">
        <v>6.66</v>
      </c>
      <c r="Y85" s="6">
        <v>0</v>
      </c>
      <c r="Z85" s="6">
        <v>1.1000000000000001</v>
      </c>
      <c r="AA85" s="6">
        <v>0</v>
      </c>
      <c r="AB85" s="6">
        <v>0</v>
      </c>
      <c r="AC85" s="6">
        <v>0</v>
      </c>
      <c r="AD85" s="6">
        <v>0</v>
      </c>
      <c r="AE85" s="6">
        <v>0</v>
      </c>
      <c r="AF85" s="6">
        <v>0</v>
      </c>
      <c r="AG85" s="6">
        <v>1.1571</v>
      </c>
      <c r="AH85" s="6">
        <v>258379.29000000004</v>
      </c>
      <c r="AI85" s="6">
        <v>0</v>
      </c>
      <c r="AJ85" s="6">
        <v>224802</v>
      </c>
      <c r="AK85" s="6" t="s">
        <v>191</v>
      </c>
      <c r="AL85" s="6" t="s">
        <v>190</v>
      </c>
      <c r="AM85" s="6">
        <v>28.4</v>
      </c>
      <c r="AN85" s="6">
        <v>0.5</v>
      </c>
      <c r="AO85" s="6" t="s">
        <v>191</v>
      </c>
      <c r="AP85" s="6">
        <v>5</v>
      </c>
      <c r="AQ85" s="6">
        <v>27.6</v>
      </c>
      <c r="AR85" s="6" t="s">
        <v>80</v>
      </c>
      <c r="AS85" s="6" t="s">
        <v>81</v>
      </c>
      <c r="AT85" s="6" t="s">
        <v>81</v>
      </c>
      <c r="AU85" s="6" t="s">
        <v>246</v>
      </c>
      <c r="AV85" s="6">
        <v>48.2</v>
      </c>
      <c r="AW85" s="6" t="s">
        <v>81</v>
      </c>
      <c r="AX85" s="6" t="s">
        <v>79</v>
      </c>
      <c r="AY85" s="6" t="s">
        <v>246</v>
      </c>
      <c r="AZ85" s="6">
        <v>18.8</v>
      </c>
      <c r="BA85" s="6" t="s">
        <v>79</v>
      </c>
      <c r="BB85" s="6">
        <v>2240</v>
      </c>
      <c r="BC85" s="6" t="s">
        <v>79</v>
      </c>
      <c r="BD85" s="6" t="s">
        <v>248</v>
      </c>
      <c r="BE85" s="6" t="s">
        <v>82</v>
      </c>
      <c r="BF85" s="6" t="s">
        <v>84</v>
      </c>
      <c r="BG85" s="6" t="s">
        <v>249</v>
      </c>
      <c r="BH85" s="6">
        <v>32</v>
      </c>
      <c r="BI85" s="7" t="s">
        <v>88</v>
      </c>
    </row>
    <row r="86" spans="1:61">
      <c r="A86" s="6" t="s">
        <v>332</v>
      </c>
      <c r="C86" s="7">
        <v>55.699730000000002</v>
      </c>
      <c r="D86" s="7">
        <v>-120.14948</v>
      </c>
      <c r="E86" s="6" t="s">
        <v>174</v>
      </c>
      <c r="F86" s="7" t="s">
        <v>74</v>
      </c>
      <c r="G86" s="6"/>
      <c r="H86" s="3" t="s">
        <v>224</v>
      </c>
      <c r="I86" s="5">
        <v>43614</v>
      </c>
      <c r="J86" s="4">
        <v>31224230411114</v>
      </c>
      <c r="K86" s="6" t="s">
        <v>77</v>
      </c>
      <c r="L86" s="6" t="s">
        <v>78</v>
      </c>
      <c r="M86" s="6">
        <v>6.4</v>
      </c>
      <c r="N86" s="6">
        <v>238095.23809523808</v>
      </c>
      <c r="O86" s="6">
        <v>22610</v>
      </c>
      <c r="P86" s="6">
        <v>2193</v>
      </c>
      <c r="Q86" s="6">
        <v>66840</v>
      </c>
      <c r="R86" s="6">
        <v>2351</v>
      </c>
      <c r="S86" s="6">
        <v>2</v>
      </c>
      <c r="T86" s="6">
        <v>59.1</v>
      </c>
      <c r="U86" s="6">
        <v>150000</v>
      </c>
      <c r="V86" s="6">
        <v>242</v>
      </c>
      <c r="W86" s="6">
        <v>9.5</v>
      </c>
      <c r="X86" s="6">
        <v>4.84</v>
      </c>
      <c r="Y86" s="6">
        <v>0</v>
      </c>
      <c r="Z86" s="6">
        <v>0.7</v>
      </c>
      <c r="AA86" s="6">
        <v>0</v>
      </c>
      <c r="AB86" s="6">
        <v>0</v>
      </c>
      <c r="AC86" s="6">
        <v>0</v>
      </c>
      <c r="AD86" s="6">
        <v>0</v>
      </c>
      <c r="AE86" s="6">
        <v>0</v>
      </c>
      <c r="AF86" s="6">
        <v>0</v>
      </c>
      <c r="AG86" s="6">
        <v>1.1646000000000001</v>
      </c>
      <c r="AH86" s="6">
        <v>280723.04099999997</v>
      </c>
      <c r="AI86" s="6">
        <v>0</v>
      </c>
      <c r="AJ86" s="6">
        <v>244074</v>
      </c>
      <c r="AK86" s="6" t="s">
        <v>191</v>
      </c>
      <c r="AL86" s="6" t="s">
        <v>190</v>
      </c>
      <c r="AM86" s="6">
        <v>22.9</v>
      </c>
      <c r="AN86" s="6">
        <v>0.5</v>
      </c>
      <c r="AO86" s="6" t="s">
        <v>191</v>
      </c>
      <c r="AP86" s="6">
        <v>5</v>
      </c>
      <c r="AQ86" s="6">
        <v>23.5</v>
      </c>
      <c r="AR86" s="6" t="s">
        <v>80</v>
      </c>
      <c r="AS86" s="6" t="s">
        <v>81</v>
      </c>
      <c r="AT86" s="6" t="s">
        <v>81</v>
      </c>
      <c r="AU86" s="6" t="s">
        <v>246</v>
      </c>
      <c r="AV86" s="6">
        <v>39.6</v>
      </c>
      <c r="AW86" s="6" t="s">
        <v>81</v>
      </c>
      <c r="AX86" s="6" t="s">
        <v>79</v>
      </c>
      <c r="AY86" s="6" t="s">
        <v>246</v>
      </c>
      <c r="AZ86" s="6">
        <v>18.899999999999999</v>
      </c>
      <c r="BA86" s="6" t="s">
        <v>79</v>
      </c>
      <c r="BB86" s="6">
        <v>1730</v>
      </c>
      <c r="BC86" s="6" t="s">
        <v>79</v>
      </c>
      <c r="BD86" s="6" t="s">
        <v>248</v>
      </c>
      <c r="BE86" s="6" t="s">
        <v>82</v>
      </c>
      <c r="BF86" s="6" t="s">
        <v>84</v>
      </c>
      <c r="BG86" s="6" t="s">
        <v>249</v>
      </c>
      <c r="BH86" s="6">
        <v>34.799999999999997</v>
      </c>
      <c r="BI86" s="7" t="s">
        <v>88</v>
      </c>
    </row>
    <row r="87" spans="1:61">
      <c r="A87" s="6" t="s">
        <v>333</v>
      </c>
      <c r="C87" s="7">
        <v>55.674349999999997</v>
      </c>
      <c r="D87" s="7">
        <v>-120.04301</v>
      </c>
      <c r="E87" s="6" t="s">
        <v>174</v>
      </c>
      <c r="F87" s="7" t="s">
        <v>74</v>
      </c>
      <c r="G87" s="6"/>
      <c r="H87" s="3" t="s">
        <v>224</v>
      </c>
      <c r="I87" s="5">
        <v>43715</v>
      </c>
      <c r="J87" s="4">
        <v>31224230411102</v>
      </c>
      <c r="K87" s="6" t="s">
        <v>77</v>
      </c>
      <c r="L87" s="6" t="s">
        <v>78</v>
      </c>
      <c r="M87" s="6">
        <v>7.06</v>
      </c>
      <c r="N87" s="6">
        <v>129870.12987012987</v>
      </c>
      <c r="O87" s="6">
        <v>10320</v>
      </c>
      <c r="P87" s="6">
        <v>1257</v>
      </c>
      <c r="Q87" s="6">
        <v>34770</v>
      </c>
      <c r="R87" s="6">
        <v>1307</v>
      </c>
      <c r="S87" s="6">
        <v>2</v>
      </c>
      <c r="T87" s="6">
        <v>141</v>
      </c>
      <c r="U87" s="6">
        <v>65700</v>
      </c>
      <c r="V87" s="6">
        <v>137</v>
      </c>
      <c r="W87" s="6">
        <v>5.8</v>
      </c>
      <c r="X87" s="6">
        <v>1.29</v>
      </c>
      <c r="Y87" s="6">
        <v>0</v>
      </c>
      <c r="Z87" s="6">
        <v>1</v>
      </c>
      <c r="AA87" s="6">
        <v>0</v>
      </c>
      <c r="AB87" s="6">
        <v>0</v>
      </c>
      <c r="AC87" s="6">
        <v>0</v>
      </c>
      <c r="AD87" s="6">
        <v>0</v>
      </c>
      <c r="AE87" s="6">
        <v>0</v>
      </c>
      <c r="AF87" s="6">
        <v>0</v>
      </c>
      <c r="AG87" s="6">
        <v>1.0807</v>
      </c>
      <c r="AH87" s="6">
        <v>146321.58900000001</v>
      </c>
      <c r="AI87" s="6">
        <v>0</v>
      </c>
      <c r="AJ87" s="6">
        <v>113526</v>
      </c>
      <c r="AK87" s="6" t="s">
        <v>191</v>
      </c>
      <c r="AL87" s="6" t="s">
        <v>190</v>
      </c>
      <c r="AM87" s="6">
        <v>3.61</v>
      </c>
      <c r="AN87" s="6">
        <v>0.5</v>
      </c>
      <c r="AO87" s="6" t="s">
        <v>191</v>
      </c>
      <c r="AP87" s="6">
        <v>5</v>
      </c>
      <c r="AQ87" s="6">
        <v>37.799999999999997</v>
      </c>
      <c r="AR87" s="6" t="s">
        <v>80</v>
      </c>
      <c r="AS87" s="6" t="s">
        <v>81</v>
      </c>
      <c r="AT87" s="6" t="s">
        <v>81</v>
      </c>
      <c r="AU87" s="6" t="s">
        <v>246</v>
      </c>
      <c r="AV87" s="6">
        <v>33.200000000000003</v>
      </c>
      <c r="AW87" s="6" t="s">
        <v>81</v>
      </c>
      <c r="AX87" s="6" t="s">
        <v>79</v>
      </c>
      <c r="AY87" s="6" t="s">
        <v>246</v>
      </c>
      <c r="AZ87" s="6">
        <v>23.7</v>
      </c>
      <c r="BA87" s="6" t="s">
        <v>79</v>
      </c>
      <c r="BB87" s="6">
        <v>1070</v>
      </c>
      <c r="BC87" s="6" t="s">
        <v>79</v>
      </c>
      <c r="BD87" s="6" t="s">
        <v>248</v>
      </c>
      <c r="BE87" s="6" t="s">
        <v>82</v>
      </c>
      <c r="BF87" s="6" t="s">
        <v>84</v>
      </c>
      <c r="BG87" s="6" t="s">
        <v>249</v>
      </c>
      <c r="BH87" s="6">
        <v>81.099999999999994</v>
      </c>
      <c r="BI87" s="7" t="s">
        <v>88</v>
      </c>
    </row>
    <row r="88" spans="1:61">
      <c r="A88" s="6" t="s">
        <v>334</v>
      </c>
      <c r="C88" s="7">
        <v>55.693899999999999</v>
      </c>
      <c r="D88" s="7">
        <v>-120.11817000000001</v>
      </c>
      <c r="E88" s="6" t="s">
        <v>174</v>
      </c>
      <c r="F88" s="7" t="s">
        <v>74</v>
      </c>
      <c r="G88" s="6"/>
      <c r="H88" s="3" t="s">
        <v>224</v>
      </c>
      <c r="I88" s="5">
        <v>43714</v>
      </c>
      <c r="J88" s="4">
        <v>31224230411109</v>
      </c>
      <c r="K88" s="6" t="s">
        <v>77</v>
      </c>
      <c r="L88" s="6" t="s">
        <v>78</v>
      </c>
      <c r="M88" s="6">
        <v>6.58</v>
      </c>
      <c r="N88" s="6">
        <v>196078.43137254904</v>
      </c>
      <c r="O88" s="6">
        <v>19220</v>
      </c>
      <c r="P88" s="6">
        <v>2400</v>
      </c>
      <c r="Q88" s="6">
        <v>48740</v>
      </c>
      <c r="R88" s="6">
        <v>1732</v>
      </c>
      <c r="S88" s="6">
        <v>2</v>
      </c>
      <c r="T88" s="6">
        <v>49.3</v>
      </c>
      <c r="U88" s="6">
        <v>113700</v>
      </c>
      <c r="V88" s="6">
        <v>203</v>
      </c>
      <c r="W88" s="6">
        <v>10</v>
      </c>
      <c r="X88" s="6">
        <v>7.88</v>
      </c>
      <c r="Y88" s="6">
        <v>0</v>
      </c>
      <c r="Z88" s="6">
        <v>0.8</v>
      </c>
      <c r="AA88" s="6">
        <v>0</v>
      </c>
      <c r="AB88" s="6">
        <v>0</v>
      </c>
      <c r="AC88" s="6">
        <v>0</v>
      </c>
      <c r="AD88" s="6">
        <v>0</v>
      </c>
      <c r="AE88" s="6">
        <v>0</v>
      </c>
      <c r="AF88" s="6">
        <v>0</v>
      </c>
      <c r="AG88" s="6">
        <v>1.1120000000000001</v>
      </c>
      <c r="AH88" s="6">
        <v>206704.12</v>
      </c>
      <c r="AI88" s="6">
        <v>0</v>
      </c>
      <c r="AJ88" s="6">
        <v>185864</v>
      </c>
      <c r="AK88" s="6" t="s">
        <v>191</v>
      </c>
      <c r="AL88" s="6" t="s">
        <v>190</v>
      </c>
      <c r="AM88" s="6">
        <v>27.8</v>
      </c>
      <c r="AN88" s="6">
        <v>0.5</v>
      </c>
      <c r="AO88" s="6" t="s">
        <v>191</v>
      </c>
      <c r="AP88" s="6">
        <v>5</v>
      </c>
      <c r="AQ88" s="6">
        <v>29.1</v>
      </c>
      <c r="AR88" s="6" t="s">
        <v>80</v>
      </c>
      <c r="AS88" s="6" t="s">
        <v>81</v>
      </c>
      <c r="AT88" s="6" t="s">
        <v>81</v>
      </c>
      <c r="AU88" s="6" t="s">
        <v>246</v>
      </c>
      <c r="AV88" s="6">
        <v>51.8</v>
      </c>
      <c r="AW88" s="6" t="s">
        <v>81</v>
      </c>
      <c r="AX88" s="6" t="s">
        <v>79</v>
      </c>
      <c r="AY88" s="6" t="s">
        <v>246</v>
      </c>
      <c r="AZ88" s="6">
        <v>16.5</v>
      </c>
      <c r="BA88" s="6" t="s">
        <v>79</v>
      </c>
      <c r="BB88" s="6">
        <v>1490</v>
      </c>
      <c r="BC88" s="6" t="s">
        <v>79</v>
      </c>
      <c r="BD88" s="6" t="s">
        <v>248</v>
      </c>
      <c r="BE88" s="6" t="s">
        <v>82</v>
      </c>
      <c r="BF88" s="6" t="s">
        <v>84</v>
      </c>
      <c r="BG88" s="6" t="s">
        <v>249</v>
      </c>
      <c r="BH88" s="6">
        <v>33.9</v>
      </c>
      <c r="BI88" s="7" t="s">
        <v>88</v>
      </c>
    </row>
    <row r="89" spans="1:61">
      <c r="A89" s="6" t="s">
        <v>335</v>
      </c>
      <c r="C89" s="7">
        <v>55.702190000000002</v>
      </c>
      <c r="D89" s="7">
        <v>-120.09451</v>
      </c>
      <c r="E89" s="6" t="s">
        <v>174</v>
      </c>
      <c r="F89" s="7" t="s">
        <v>74</v>
      </c>
      <c r="G89" s="6"/>
      <c r="H89" s="3" t="s">
        <v>224</v>
      </c>
      <c r="I89" s="5">
        <v>43789</v>
      </c>
      <c r="J89" s="4">
        <v>31224230411110</v>
      </c>
      <c r="K89" s="6" t="s">
        <v>77</v>
      </c>
      <c r="L89" s="6" t="s">
        <v>78</v>
      </c>
      <c r="M89" s="6">
        <v>6.63</v>
      </c>
      <c r="N89" s="6">
        <v>158730.15873015873</v>
      </c>
      <c r="O89" s="6">
        <v>13230</v>
      </c>
      <c r="P89" s="6">
        <v>1731</v>
      </c>
      <c r="Q89" s="6">
        <v>47400</v>
      </c>
      <c r="R89" s="6">
        <v>2112</v>
      </c>
      <c r="S89" s="6">
        <v>2</v>
      </c>
      <c r="T89" s="6">
        <v>322</v>
      </c>
      <c r="U89" s="6">
        <v>104900</v>
      </c>
      <c r="V89" s="6">
        <v>165</v>
      </c>
      <c r="W89" s="6">
        <v>17.899999999999999</v>
      </c>
      <c r="X89" s="6">
        <v>5.63</v>
      </c>
      <c r="Y89" s="6">
        <v>0</v>
      </c>
      <c r="Z89" s="6">
        <v>0.8</v>
      </c>
      <c r="AA89" s="6">
        <v>0</v>
      </c>
      <c r="AB89" s="6">
        <v>0</v>
      </c>
      <c r="AC89" s="6">
        <v>0</v>
      </c>
      <c r="AD89" s="6">
        <v>0</v>
      </c>
      <c r="AE89" s="6">
        <v>0</v>
      </c>
      <c r="AF89" s="6">
        <v>0</v>
      </c>
      <c r="AG89" s="6">
        <v>1.1154999999999999</v>
      </c>
      <c r="AH89" s="6">
        <v>199515.50700000001</v>
      </c>
      <c r="AI89" s="6">
        <v>0</v>
      </c>
      <c r="AJ89" s="6">
        <v>169720</v>
      </c>
      <c r="AK89" s="6" t="s">
        <v>191</v>
      </c>
      <c r="AL89" s="6" t="s">
        <v>190</v>
      </c>
      <c r="AM89" s="6">
        <v>14.6</v>
      </c>
      <c r="AN89" s="6">
        <v>0.5</v>
      </c>
      <c r="AO89" s="6" t="s">
        <v>191</v>
      </c>
      <c r="AP89" s="6">
        <v>5</v>
      </c>
      <c r="AQ89" s="6">
        <v>25.1</v>
      </c>
      <c r="AR89" s="6" t="s">
        <v>80</v>
      </c>
      <c r="AS89" s="6" t="s">
        <v>81</v>
      </c>
      <c r="AT89" s="6" t="s">
        <v>81</v>
      </c>
      <c r="AU89" s="6" t="s">
        <v>246</v>
      </c>
      <c r="AV89" s="6">
        <v>40.9</v>
      </c>
      <c r="AW89" s="6" t="s">
        <v>81</v>
      </c>
      <c r="AX89" s="6" t="s">
        <v>79</v>
      </c>
      <c r="AY89" s="6" t="s">
        <v>246</v>
      </c>
      <c r="AZ89" s="6">
        <v>18.600000000000001</v>
      </c>
      <c r="BA89" s="6" t="s">
        <v>79</v>
      </c>
      <c r="BB89" s="6">
        <v>1270</v>
      </c>
      <c r="BC89" s="6" t="s">
        <v>79</v>
      </c>
      <c r="BD89" s="6" t="s">
        <v>248</v>
      </c>
      <c r="BE89" s="6" t="s">
        <v>82</v>
      </c>
      <c r="BF89" s="6" t="s">
        <v>84</v>
      </c>
      <c r="BG89" s="6" t="s">
        <v>249</v>
      </c>
      <c r="BH89" s="6">
        <v>45.1</v>
      </c>
      <c r="BI89" s="7" t="s">
        <v>88</v>
      </c>
    </row>
    <row r="90" spans="1:61">
      <c r="A90" s="6" t="s">
        <v>336</v>
      </c>
      <c r="C90" s="7">
        <v>55.695869999999999</v>
      </c>
      <c r="D90" s="7">
        <v>-120.11796</v>
      </c>
      <c r="E90" s="6" t="s">
        <v>174</v>
      </c>
      <c r="F90" s="7" t="s">
        <v>74</v>
      </c>
      <c r="G90" s="6"/>
      <c r="H90" s="3" t="s">
        <v>224</v>
      </c>
      <c r="I90" s="5">
        <v>43716</v>
      </c>
      <c r="J90" s="4">
        <v>31224230411111</v>
      </c>
      <c r="K90" s="6" t="s">
        <v>77</v>
      </c>
      <c r="L90" s="6" t="s">
        <v>78</v>
      </c>
      <c r="M90" s="6">
        <v>6.7</v>
      </c>
      <c r="N90" s="6">
        <v>222222.22222222222</v>
      </c>
      <c r="O90" s="6">
        <v>23320</v>
      </c>
      <c r="P90" s="6">
        <v>2850</v>
      </c>
      <c r="Q90" s="6">
        <v>59000</v>
      </c>
      <c r="R90" s="6">
        <v>1983</v>
      </c>
      <c r="S90" s="6">
        <v>2</v>
      </c>
      <c r="T90" s="6">
        <v>38.1</v>
      </c>
      <c r="U90" s="6">
        <v>133200</v>
      </c>
      <c r="V90" s="6">
        <v>240</v>
      </c>
      <c r="W90" s="6">
        <v>9.6</v>
      </c>
      <c r="X90" s="6">
        <v>14.2</v>
      </c>
      <c r="Y90" s="6">
        <v>0</v>
      </c>
      <c r="Z90" s="6">
        <v>1.2</v>
      </c>
      <c r="AA90" s="6">
        <v>0</v>
      </c>
      <c r="AB90" s="6">
        <v>0</v>
      </c>
      <c r="AC90" s="6">
        <v>0</v>
      </c>
      <c r="AD90" s="6">
        <v>0</v>
      </c>
      <c r="AE90" s="6">
        <v>0</v>
      </c>
      <c r="AF90" s="6">
        <v>0</v>
      </c>
      <c r="AG90" s="6">
        <v>1.1516999999999999</v>
      </c>
      <c r="AH90" s="6">
        <v>250078.45000000004</v>
      </c>
      <c r="AI90" s="6">
        <v>0</v>
      </c>
      <c r="AJ90" s="6">
        <v>220427</v>
      </c>
      <c r="AK90" s="6" t="s">
        <v>191</v>
      </c>
      <c r="AL90" s="6" t="s">
        <v>190</v>
      </c>
      <c r="AM90" s="6">
        <v>30</v>
      </c>
      <c r="AN90" s="6">
        <v>0.5</v>
      </c>
      <c r="AO90" s="6" t="s">
        <v>191</v>
      </c>
      <c r="AP90" s="6">
        <v>5</v>
      </c>
      <c r="AQ90" s="6">
        <v>39.9</v>
      </c>
      <c r="AR90" s="6" t="s">
        <v>80</v>
      </c>
      <c r="AS90" s="6" t="s">
        <v>81</v>
      </c>
      <c r="AT90" s="6" t="s">
        <v>81</v>
      </c>
      <c r="AU90" s="6" t="s">
        <v>246</v>
      </c>
      <c r="AV90" s="6">
        <v>28.1</v>
      </c>
      <c r="AW90" s="6" t="s">
        <v>81</v>
      </c>
      <c r="AX90" s="6" t="s">
        <v>79</v>
      </c>
      <c r="AY90" s="6" t="s">
        <v>246</v>
      </c>
      <c r="AZ90" s="6">
        <v>24.5</v>
      </c>
      <c r="BA90" s="6" t="s">
        <v>79</v>
      </c>
      <c r="BB90" s="6">
        <v>1100</v>
      </c>
      <c r="BC90" s="6" t="s">
        <v>79</v>
      </c>
      <c r="BD90" s="6" t="s">
        <v>248</v>
      </c>
      <c r="BE90" s="6" t="s">
        <v>82</v>
      </c>
      <c r="BF90" s="6" t="s">
        <v>84</v>
      </c>
      <c r="BG90" s="6" t="s">
        <v>249</v>
      </c>
      <c r="BH90" s="6">
        <v>154</v>
      </c>
      <c r="BI90" s="7" t="s">
        <v>88</v>
      </c>
    </row>
    <row r="91" spans="1:61">
      <c r="A91" s="6" t="s">
        <v>337</v>
      </c>
      <c r="C91" s="7">
        <v>55.720970000000001</v>
      </c>
      <c r="D91" s="7">
        <v>-120.09457</v>
      </c>
      <c r="E91" s="6" t="s">
        <v>174</v>
      </c>
      <c r="F91" s="7" t="s">
        <v>74</v>
      </c>
      <c r="G91" s="6"/>
      <c r="H91" s="3" t="s">
        <v>224</v>
      </c>
      <c r="I91" s="5">
        <v>43755</v>
      </c>
      <c r="J91" s="4">
        <v>31224230411115</v>
      </c>
      <c r="K91" s="6" t="s">
        <v>77</v>
      </c>
      <c r="L91" s="6" t="s">
        <v>78</v>
      </c>
      <c r="M91" s="6">
        <v>6.98</v>
      </c>
      <c r="N91" s="6">
        <v>114942.52873563219</v>
      </c>
      <c r="O91" s="6">
        <v>7000</v>
      </c>
      <c r="P91" s="6">
        <v>1047</v>
      </c>
      <c r="Q91" s="6">
        <v>27410</v>
      </c>
      <c r="R91" s="6">
        <v>1305</v>
      </c>
      <c r="S91" s="6">
        <v>2</v>
      </c>
      <c r="T91" s="6">
        <v>295</v>
      </c>
      <c r="U91" s="6">
        <v>56800</v>
      </c>
      <c r="V91" s="6">
        <v>113</v>
      </c>
      <c r="W91" s="6">
        <v>5</v>
      </c>
      <c r="X91" s="6">
        <v>8.81</v>
      </c>
      <c r="Y91" s="6">
        <v>0</v>
      </c>
      <c r="Z91" s="6">
        <v>0.9</v>
      </c>
      <c r="AA91" s="6">
        <v>0</v>
      </c>
      <c r="AB91" s="6">
        <v>0</v>
      </c>
      <c r="AC91" s="6">
        <v>0</v>
      </c>
      <c r="AD91" s="6">
        <v>0</v>
      </c>
      <c r="AE91" s="6">
        <v>0</v>
      </c>
      <c r="AF91" s="6">
        <v>0</v>
      </c>
      <c r="AG91" s="6">
        <v>1.0659000000000001</v>
      </c>
      <c r="AH91" s="6">
        <v>115488.739</v>
      </c>
      <c r="AI91" s="6">
        <v>0</v>
      </c>
      <c r="AJ91" s="6">
        <v>93885</v>
      </c>
      <c r="AK91" s="6" t="s">
        <v>191</v>
      </c>
      <c r="AL91" s="6" t="s">
        <v>190</v>
      </c>
      <c r="AM91" s="6">
        <v>14.4</v>
      </c>
      <c r="AN91" s="6">
        <v>0.5</v>
      </c>
      <c r="AO91" s="6" t="s">
        <v>191</v>
      </c>
      <c r="AP91" s="6">
        <v>5</v>
      </c>
      <c r="AQ91" s="6">
        <v>32.4</v>
      </c>
      <c r="AR91" s="6" t="s">
        <v>80</v>
      </c>
      <c r="AS91" s="6" t="s">
        <v>81</v>
      </c>
      <c r="AT91" s="6" t="s">
        <v>81</v>
      </c>
      <c r="AU91" s="6" t="s">
        <v>246</v>
      </c>
      <c r="AV91" s="6">
        <v>53.8</v>
      </c>
      <c r="AW91" s="6" t="s">
        <v>81</v>
      </c>
      <c r="AX91" s="6" t="s">
        <v>79</v>
      </c>
      <c r="AY91" s="6" t="s">
        <v>246</v>
      </c>
      <c r="AZ91" s="6">
        <v>16.2</v>
      </c>
      <c r="BA91" s="6" t="s">
        <v>79</v>
      </c>
      <c r="BB91" s="6">
        <v>1750</v>
      </c>
      <c r="BC91" s="6" t="s">
        <v>79</v>
      </c>
      <c r="BD91" s="6" t="s">
        <v>248</v>
      </c>
      <c r="BE91" s="6" t="s">
        <v>82</v>
      </c>
      <c r="BF91" s="6" t="s">
        <v>84</v>
      </c>
      <c r="BG91" s="6" t="s">
        <v>249</v>
      </c>
      <c r="BH91" s="6">
        <v>25.8</v>
      </c>
      <c r="BI91" s="7" t="s">
        <v>88</v>
      </c>
    </row>
    <row r="92" spans="1:61">
      <c r="A92" s="6" t="s">
        <v>338</v>
      </c>
      <c r="C92" s="7">
        <v>55.699739999999998</v>
      </c>
      <c r="D92" s="7">
        <v>-120.11816</v>
      </c>
      <c r="E92" s="6" t="s">
        <v>174</v>
      </c>
      <c r="F92" s="7" t="s">
        <v>74</v>
      </c>
      <c r="G92" s="6"/>
      <c r="H92" s="3" t="s">
        <v>224</v>
      </c>
      <c r="I92" s="5">
        <v>43712</v>
      </c>
      <c r="J92" s="4">
        <v>31224230411112</v>
      </c>
      <c r="K92" s="6" t="s">
        <v>77</v>
      </c>
      <c r="L92" s="6" t="s">
        <v>78</v>
      </c>
      <c r="M92" s="6">
        <v>6.79</v>
      </c>
      <c r="N92" s="6">
        <v>185185.1851851852</v>
      </c>
      <c r="O92" s="6">
        <v>19460</v>
      </c>
      <c r="P92" s="6">
        <v>2450</v>
      </c>
      <c r="Q92" s="6">
        <v>47540</v>
      </c>
      <c r="R92" s="6">
        <v>1722</v>
      </c>
      <c r="S92" s="6">
        <v>0.2</v>
      </c>
      <c r="T92" s="6">
        <v>65.400000000000006</v>
      </c>
      <c r="U92" s="6">
        <v>110500</v>
      </c>
      <c r="V92" s="6">
        <v>192</v>
      </c>
      <c r="W92" s="6">
        <v>11.7</v>
      </c>
      <c r="X92" s="6">
        <v>0.64600000000000002</v>
      </c>
      <c r="Y92" s="6">
        <v>0</v>
      </c>
      <c r="Z92" s="6">
        <v>1</v>
      </c>
      <c r="AA92" s="6">
        <v>0</v>
      </c>
      <c r="AB92" s="6">
        <v>0</v>
      </c>
      <c r="AC92" s="6">
        <v>0</v>
      </c>
      <c r="AD92" s="6">
        <v>0</v>
      </c>
      <c r="AE92" s="6">
        <v>0</v>
      </c>
      <c r="AF92" s="6">
        <v>0</v>
      </c>
      <c r="AG92" s="6">
        <v>1.1297999999999999</v>
      </c>
      <c r="AH92" s="6">
        <v>201887.37</v>
      </c>
      <c r="AI92" s="6">
        <v>0</v>
      </c>
      <c r="AJ92" s="6">
        <v>181767</v>
      </c>
      <c r="AK92" s="6" t="s">
        <v>80</v>
      </c>
      <c r="AL92" s="6" t="s">
        <v>81</v>
      </c>
      <c r="AM92" s="6">
        <v>3.59</v>
      </c>
      <c r="AN92" s="6">
        <v>0.05</v>
      </c>
      <c r="AO92" s="6" t="s">
        <v>80</v>
      </c>
      <c r="AP92" s="6">
        <v>0.5</v>
      </c>
      <c r="AQ92" s="6">
        <v>26.9</v>
      </c>
      <c r="AR92" s="6" t="s">
        <v>82</v>
      </c>
      <c r="AS92" s="6" t="s">
        <v>83</v>
      </c>
      <c r="AT92" s="6" t="s">
        <v>83</v>
      </c>
      <c r="AU92" s="6" t="s">
        <v>79</v>
      </c>
      <c r="AV92" s="6">
        <v>20</v>
      </c>
      <c r="AW92" s="6" t="s">
        <v>83</v>
      </c>
      <c r="AX92" s="6" t="s">
        <v>84</v>
      </c>
      <c r="AY92" s="6" t="s">
        <v>79</v>
      </c>
      <c r="AZ92" s="6">
        <v>46.1</v>
      </c>
      <c r="BA92" s="6" t="s">
        <v>84</v>
      </c>
      <c r="BB92" s="6">
        <v>681</v>
      </c>
      <c r="BC92" s="6" t="s">
        <v>84</v>
      </c>
      <c r="BD92" s="6" t="s">
        <v>85</v>
      </c>
      <c r="BE92" s="6" t="s">
        <v>82</v>
      </c>
      <c r="BF92" s="6" t="s">
        <v>86</v>
      </c>
      <c r="BG92" s="6" t="s">
        <v>87</v>
      </c>
      <c r="BH92" s="6">
        <v>76.599999999999994</v>
      </c>
      <c r="BI92" s="7" t="s">
        <v>88</v>
      </c>
    </row>
    <row r="93" spans="1:61" hidden="1">
      <c r="A93" s="6" t="s">
        <v>339</v>
      </c>
      <c r="C93" s="7">
        <v>58.725729999999999</v>
      </c>
      <c r="D93" s="7">
        <v>-122.38921000000001</v>
      </c>
      <c r="E93" s="6" t="s">
        <v>340</v>
      </c>
      <c r="F93" s="7" t="s">
        <v>159</v>
      </c>
      <c r="G93" s="6"/>
      <c r="H93" s="6" t="s">
        <v>341</v>
      </c>
      <c r="I93" s="5">
        <v>44250</v>
      </c>
      <c r="J93" s="4">
        <v>31224210223001</v>
      </c>
      <c r="K93" s="6" t="s">
        <v>77</v>
      </c>
      <c r="L93" s="6" t="s">
        <v>78</v>
      </c>
      <c r="M93" s="6">
        <v>7.51</v>
      </c>
      <c r="N93" s="6">
        <v>189000</v>
      </c>
      <c r="O93" s="6">
        <v>1966</v>
      </c>
      <c r="P93" s="6">
        <v>229</v>
      </c>
      <c r="Q93" s="6">
        <v>9377</v>
      </c>
      <c r="R93" s="6">
        <v>980</v>
      </c>
      <c r="S93" s="6">
        <v>1.1000000000000001</v>
      </c>
      <c r="T93" s="6">
        <v>457.1</v>
      </c>
      <c r="U93" s="6">
        <v>19315</v>
      </c>
      <c r="V93" s="6"/>
      <c r="W93" s="6"/>
      <c r="X93" s="6">
        <v>9.6000000000000002E-2</v>
      </c>
      <c r="Y93" s="6">
        <v>0</v>
      </c>
      <c r="Z93" s="6">
        <v>561.20000000000005</v>
      </c>
      <c r="AA93" s="6"/>
      <c r="AB93" s="6"/>
      <c r="AC93" s="6"/>
      <c r="AD93" s="6"/>
      <c r="AE93" s="6"/>
      <c r="AF93" s="6"/>
      <c r="AG93" s="6">
        <v>460</v>
      </c>
      <c r="AH93" s="6"/>
      <c r="AI93" s="6">
        <v>0</v>
      </c>
      <c r="AJ93" s="6">
        <v>32600</v>
      </c>
      <c r="AK93" s="6" t="s">
        <v>87</v>
      </c>
      <c r="AL93" s="6" t="s">
        <v>215</v>
      </c>
      <c r="AM93" s="6" t="s">
        <v>178</v>
      </c>
      <c r="AN93" s="6">
        <v>1.07</v>
      </c>
      <c r="AO93" s="6">
        <v>2.3E-3</v>
      </c>
      <c r="AP93" s="6">
        <v>60</v>
      </c>
      <c r="AQ93" s="6" t="s">
        <v>342</v>
      </c>
      <c r="AR93" s="6" t="s">
        <v>187</v>
      </c>
      <c r="AS93" s="6" t="s">
        <v>343</v>
      </c>
      <c r="AT93" s="6" t="s">
        <v>229</v>
      </c>
      <c r="AU93" s="6" t="s">
        <v>216</v>
      </c>
      <c r="AV93" s="6">
        <v>28.3</v>
      </c>
      <c r="AW93" s="6" t="s">
        <v>215</v>
      </c>
      <c r="AX93" s="6" t="s">
        <v>187</v>
      </c>
      <c r="AY93" s="6">
        <v>0.41799999999999998</v>
      </c>
      <c r="AZ93" s="6">
        <v>44</v>
      </c>
      <c r="BA93" s="6" t="s">
        <v>218</v>
      </c>
      <c r="BB93" s="6">
        <v>124</v>
      </c>
      <c r="BC93" s="6" t="s">
        <v>187</v>
      </c>
      <c r="BD93" s="6">
        <v>5.9999999999999995E-4</v>
      </c>
      <c r="BE93" s="6">
        <v>0.02</v>
      </c>
      <c r="BF93" s="6" t="s">
        <v>86</v>
      </c>
      <c r="BG93" s="6"/>
      <c r="BH93" s="6"/>
      <c r="BI93" s="7" t="s">
        <v>88</v>
      </c>
    </row>
    <row r="94" spans="1:61" hidden="1">
      <c r="A94" s="6" t="s">
        <v>344</v>
      </c>
      <c r="C94" s="7">
        <v>58.640979999999999</v>
      </c>
      <c r="D94" s="7">
        <v>-122.69444</v>
      </c>
      <c r="E94" s="6" t="s">
        <v>340</v>
      </c>
      <c r="F94" s="7" t="s">
        <v>159</v>
      </c>
      <c r="G94" s="6"/>
      <c r="H94" s="6" t="s">
        <v>341</v>
      </c>
      <c r="I94" s="5">
        <v>44250</v>
      </c>
      <c r="J94" s="4">
        <v>31224210223002</v>
      </c>
      <c r="K94" s="6" t="s">
        <v>77</v>
      </c>
      <c r="L94" s="6" t="s">
        <v>78</v>
      </c>
      <c r="M94" s="6">
        <v>7.55</v>
      </c>
      <c r="N94" s="6">
        <v>201000</v>
      </c>
      <c r="O94" s="6">
        <v>1802</v>
      </c>
      <c r="P94" s="6">
        <v>204</v>
      </c>
      <c r="Q94" s="6">
        <v>8883</v>
      </c>
      <c r="R94" s="6">
        <v>1105</v>
      </c>
      <c r="S94" s="6">
        <v>4.0999999999999996</v>
      </c>
      <c r="T94" s="6">
        <v>143</v>
      </c>
      <c r="U94" s="6">
        <v>18401</v>
      </c>
      <c r="V94" s="6"/>
      <c r="W94" s="6"/>
      <c r="X94" s="6">
        <v>0.13800000000000001</v>
      </c>
      <c r="Y94" s="6">
        <v>0</v>
      </c>
      <c r="Z94" s="6">
        <v>368</v>
      </c>
      <c r="AA94" s="6"/>
      <c r="AB94" s="6"/>
      <c r="AC94" s="6"/>
      <c r="AD94" s="6"/>
      <c r="AE94" s="6"/>
      <c r="AF94" s="6"/>
      <c r="AG94" s="6">
        <v>301.67</v>
      </c>
      <c r="AH94" s="6"/>
      <c r="AI94" s="6">
        <v>0</v>
      </c>
      <c r="AJ94" s="6">
        <v>30719</v>
      </c>
      <c r="AK94" s="6" t="s">
        <v>87</v>
      </c>
      <c r="AL94" s="6">
        <v>1E-3</v>
      </c>
      <c r="AM94" s="6">
        <v>0.1</v>
      </c>
      <c r="AN94" s="6">
        <v>3.67</v>
      </c>
      <c r="AO94" s="6">
        <v>1.8E-3</v>
      </c>
      <c r="AP94" s="6">
        <v>61</v>
      </c>
      <c r="AQ94" s="6" t="s">
        <v>342</v>
      </c>
      <c r="AR94" s="6">
        <v>1.7999999999999999E-2</v>
      </c>
      <c r="AS94" s="6" t="s">
        <v>343</v>
      </c>
      <c r="AT94" s="6">
        <v>0.111</v>
      </c>
      <c r="AU94" s="6">
        <v>7.0000000000000001E-3</v>
      </c>
      <c r="AV94" s="6">
        <v>28.8</v>
      </c>
      <c r="AW94" s="6">
        <v>5.0000000000000001E-3</v>
      </c>
      <c r="AX94" s="6">
        <v>2.5000000000000001E-2</v>
      </c>
      <c r="AY94" s="6">
        <v>0.39</v>
      </c>
      <c r="AZ94" s="6">
        <v>40.6</v>
      </c>
      <c r="BA94" s="6" t="s">
        <v>218</v>
      </c>
      <c r="BB94" s="6">
        <v>175</v>
      </c>
      <c r="BC94" s="6" t="s">
        <v>187</v>
      </c>
      <c r="BD94" s="6">
        <v>6.1999999999999998E-3</v>
      </c>
      <c r="BE94" s="6">
        <v>0.03</v>
      </c>
      <c r="BF94" s="6" t="s">
        <v>86</v>
      </c>
      <c r="BG94" s="6"/>
      <c r="BH94" s="6"/>
      <c r="BI94" s="7" t="s">
        <v>88</v>
      </c>
    </row>
    <row r="95" spans="1:61" hidden="1">
      <c r="A95" s="6" t="s">
        <v>345</v>
      </c>
      <c r="C95" s="7">
        <v>58.650660000000002</v>
      </c>
      <c r="D95" s="7">
        <v>-122.65561</v>
      </c>
      <c r="E95" s="6" t="s">
        <v>340</v>
      </c>
      <c r="F95" s="7" t="s">
        <v>159</v>
      </c>
      <c r="G95" s="6"/>
      <c r="H95" s="6" t="s">
        <v>341</v>
      </c>
      <c r="I95" s="5">
        <v>44250</v>
      </c>
      <c r="J95" s="4">
        <v>31224210223003</v>
      </c>
      <c r="K95" s="6" t="s">
        <v>77</v>
      </c>
      <c r="L95" s="6" t="s">
        <v>78</v>
      </c>
      <c r="M95" s="6">
        <v>7.59</v>
      </c>
      <c r="N95" s="6">
        <v>200000</v>
      </c>
      <c r="O95" s="6">
        <v>1884</v>
      </c>
      <c r="P95" s="6">
        <v>223</v>
      </c>
      <c r="Q95" s="6">
        <v>8972</v>
      </c>
      <c r="R95" s="6">
        <v>1073</v>
      </c>
      <c r="S95" s="6">
        <v>48</v>
      </c>
      <c r="T95" s="6">
        <v>216.9</v>
      </c>
      <c r="U95" s="6">
        <v>19021</v>
      </c>
      <c r="V95" s="6"/>
      <c r="W95" s="6"/>
      <c r="X95" s="6">
        <v>0.48699999999999999</v>
      </c>
      <c r="Y95" s="6">
        <v>0</v>
      </c>
      <c r="Z95" s="6">
        <v>492.1</v>
      </c>
      <c r="AA95" s="6"/>
      <c r="AB95" s="6"/>
      <c r="AC95" s="6"/>
      <c r="AD95" s="6"/>
      <c r="AE95" s="6"/>
      <c r="AF95" s="6"/>
      <c r="AG95" s="6">
        <v>403.3</v>
      </c>
      <c r="AH95" s="6"/>
      <c r="AI95" s="6">
        <v>0</v>
      </c>
      <c r="AJ95" s="6">
        <v>31631</v>
      </c>
      <c r="AK95" s="6" t="s">
        <v>87</v>
      </c>
      <c r="AL95" s="6">
        <v>8.0000000000000002E-3</v>
      </c>
      <c r="AM95" s="6">
        <v>1.49</v>
      </c>
      <c r="AN95" s="6">
        <v>2.68</v>
      </c>
      <c r="AO95" s="6">
        <v>2.3E-3</v>
      </c>
      <c r="AP95" s="6">
        <v>60</v>
      </c>
      <c r="AQ95" s="6">
        <v>1.9000000000000001E-4</v>
      </c>
      <c r="AR95" s="6">
        <v>8.5000000000000006E-2</v>
      </c>
      <c r="AS95" s="6">
        <v>5.7999999999999996E-3</v>
      </c>
      <c r="AT95" s="6">
        <v>0.33400000000000002</v>
      </c>
      <c r="AU95" s="6">
        <v>6.0000000000000001E-3</v>
      </c>
      <c r="AV95" s="6">
        <v>28.3</v>
      </c>
      <c r="AW95" s="6">
        <v>2.1000000000000001E-2</v>
      </c>
      <c r="AX95" s="6">
        <v>4.9000000000000002E-2</v>
      </c>
      <c r="AY95" s="6">
        <v>0.42499999999999999</v>
      </c>
      <c r="AZ95" s="6">
        <v>40.299999999999997</v>
      </c>
      <c r="BA95" s="6" t="s">
        <v>218</v>
      </c>
      <c r="BB95" s="6">
        <v>153</v>
      </c>
      <c r="BC95" s="6" t="s">
        <v>187</v>
      </c>
      <c r="BD95" s="6" t="s">
        <v>218</v>
      </c>
      <c r="BE95" s="6">
        <v>0.06</v>
      </c>
      <c r="BF95" s="6" t="s">
        <v>86</v>
      </c>
      <c r="BG95" s="6"/>
      <c r="BH95" s="6"/>
      <c r="BI95" s="7" t="s">
        <v>88</v>
      </c>
    </row>
  </sheetData>
  <autoFilter ref="E1:BH95" xr:uid="{C8509455-752A-454D-92F5-760C185E3D08}">
    <filterColumn colId="0">
      <filters>
        <filter val="TRmntny_M"/>
        <filter val="TRmntny_U"/>
        <filter val="Trmontney"/>
        <filter val="TRmontney_M"/>
        <filter val="TRmontney_U"/>
      </filters>
    </filterColumn>
  </autoFilter>
  <conditionalFormatting sqref="AH93:AH95">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318AF-885C-4D45-8F6E-554CAC4B7224}">
  <dimension ref="A1:AB241"/>
  <sheetViews>
    <sheetView topLeftCell="A34" zoomScaleNormal="100" workbookViewId="0">
      <selection sqref="A1:A1048576"/>
    </sheetView>
  </sheetViews>
  <sheetFormatPr defaultRowHeight="14.45"/>
  <cols>
    <col min="1" max="1" width="21.28515625" bestFit="1" customWidth="1"/>
    <col min="28" max="28" width="20.5703125" bestFit="1" customWidth="1"/>
  </cols>
  <sheetData>
    <row r="1" spans="1:28" ht="12.75" customHeight="1">
      <c r="A1" t="s">
        <v>346</v>
      </c>
      <c r="B1" t="s">
        <v>15</v>
      </c>
      <c r="C1" t="s">
        <v>347</v>
      </c>
      <c r="D1" t="s">
        <v>13</v>
      </c>
      <c r="E1" t="s">
        <v>14</v>
      </c>
      <c r="F1" t="s">
        <v>23</v>
      </c>
      <c r="G1" t="s">
        <v>348</v>
      </c>
      <c r="H1" t="s">
        <v>349</v>
      </c>
      <c r="I1" t="s">
        <v>350</v>
      </c>
      <c r="J1" t="s">
        <v>351</v>
      </c>
      <c r="K1" t="s">
        <v>352</v>
      </c>
      <c r="L1" t="s">
        <v>353</v>
      </c>
      <c r="M1" t="s">
        <v>354</v>
      </c>
      <c r="N1" t="s">
        <v>355</v>
      </c>
      <c r="O1" t="s">
        <v>356</v>
      </c>
      <c r="P1" t="s">
        <v>357</v>
      </c>
      <c r="Q1" t="s">
        <v>358</v>
      </c>
      <c r="R1" t="s">
        <v>359</v>
      </c>
      <c r="S1" t="s">
        <v>360</v>
      </c>
      <c r="T1" t="s">
        <v>361</v>
      </c>
      <c r="U1" t="s">
        <v>362</v>
      </c>
      <c r="V1" t="s">
        <v>363</v>
      </c>
      <c r="W1" t="s">
        <v>364</v>
      </c>
      <c r="X1" t="s">
        <v>365</v>
      </c>
      <c r="Y1" t="s">
        <v>366</v>
      </c>
      <c r="Z1" t="s">
        <v>12</v>
      </c>
      <c r="AA1" t="s">
        <v>367</v>
      </c>
      <c r="AB1" t="s">
        <v>368</v>
      </c>
    </row>
    <row r="2" spans="1:28">
      <c r="A2" t="s">
        <v>369</v>
      </c>
      <c r="B2" t="s">
        <v>370</v>
      </c>
      <c r="D2">
        <v>55.89873</v>
      </c>
      <c r="E2">
        <v>-120.61069999999999</v>
      </c>
      <c r="F2">
        <v>4.9000000000000004</v>
      </c>
      <c r="G2">
        <v>62268</v>
      </c>
      <c r="H2">
        <v>2186.6</v>
      </c>
      <c r="I2">
        <v>15559</v>
      </c>
      <c r="J2">
        <v>1534.7</v>
      </c>
      <c r="K2">
        <v>18</v>
      </c>
      <c r="L2">
        <v>1432.2</v>
      </c>
      <c r="M2">
        <v>1.1000000000000001</v>
      </c>
      <c r="N2">
        <v>27.6</v>
      </c>
      <c r="O2">
        <v>124660</v>
      </c>
      <c r="P2">
        <v>257.60000000000002</v>
      </c>
      <c r="Q2">
        <v>53.8</v>
      </c>
      <c r="T2">
        <v>15.2</v>
      </c>
      <c r="V2" t="s">
        <v>371</v>
      </c>
      <c r="X2" t="s">
        <v>371</v>
      </c>
      <c r="Y2">
        <v>208030.4</v>
      </c>
      <c r="AA2" t="s">
        <v>372</v>
      </c>
      <c r="AB2" t="s">
        <v>373</v>
      </c>
    </row>
    <row r="3" spans="1:28">
      <c r="A3" t="s">
        <v>369</v>
      </c>
      <c r="B3" t="s">
        <v>370</v>
      </c>
      <c r="D3">
        <v>55.89873</v>
      </c>
      <c r="E3">
        <v>-120.61069999999999</v>
      </c>
      <c r="F3">
        <v>4.9000000000000004</v>
      </c>
      <c r="G3">
        <v>62729</v>
      </c>
      <c r="H3">
        <v>2248.1999999999998</v>
      </c>
      <c r="I3">
        <v>15666</v>
      </c>
      <c r="J3">
        <v>1551.5</v>
      </c>
      <c r="K3">
        <v>18.600000000000001</v>
      </c>
      <c r="L3">
        <v>1444.2</v>
      </c>
      <c r="M3">
        <v>0.8</v>
      </c>
      <c r="N3">
        <v>28.1</v>
      </c>
      <c r="O3">
        <v>123533</v>
      </c>
      <c r="P3">
        <v>257.3</v>
      </c>
      <c r="Q3" s="1" t="s">
        <v>374</v>
      </c>
      <c r="T3">
        <v>32.700000000000003</v>
      </c>
      <c r="V3" t="s">
        <v>371</v>
      </c>
      <c r="X3" t="s">
        <v>371</v>
      </c>
      <c r="Y3">
        <v>207583.5</v>
      </c>
      <c r="AA3" t="s">
        <v>372</v>
      </c>
      <c r="AB3" t="s">
        <v>373</v>
      </c>
    </row>
    <row r="4" spans="1:28">
      <c r="A4" t="s">
        <v>375</v>
      </c>
      <c r="B4" t="s">
        <v>370</v>
      </c>
      <c r="D4">
        <v>55.91263</v>
      </c>
      <c r="E4">
        <v>-120.60244</v>
      </c>
      <c r="F4">
        <v>4.5999999999999996</v>
      </c>
      <c r="G4">
        <v>65323</v>
      </c>
      <c r="H4">
        <v>2289.6</v>
      </c>
      <c r="I4">
        <v>16495</v>
      </c>
      <c r="J4">
        <v>1731.9</v>
      </c>
      <c r="K4">
        <v>12.9</v>
      </c>
      <c r="L4">
        <v>1386.6</v>
      </c>
      <c r="M4">
        <v>1</v>
      </c>
      <c r="N4">
        <v>26.6</v>
      </c>
      <c r="O4">
        <v>133173</v>
      </c>
      <c r="P4">
        <v>282.89999999999998</v>
      </c>
      <c r="Q4" s="1" t="s">
        <v>376</v>
      </c>
      <c r="T4">
        <v>44.4</v>
      </c>
      <c r="V4" t="s">
        <v>371</v>
      </c>
      <c r="X4" t="s">
        <v>371</v>
      </c>
      <c r="Y4">
        <v>220846.6</v>
      </c>
      <c r="AA4" t="s">
        <v>372</v>
      </c>
      <c r="AB4" t="s">
        <v>373</v>
      </c>
    </row>
    <row r="5" spans="1:28">
      <c r="A5" t="s">
        <v>375</v>
      </c>
      <c r="B5" t="s">
        <v>370</v>
      </c>
      <c r="D5">
        <v>55.91263</v>
      </c>
      <c r="E5">
        <v>-120.60244</v>
      </c>
      <c r="F5">
        <v>4.2</v>
      </c>
      <c r="G5">
        <v>67349</v>
      </c>
      <c r="H5">
        <v>2376.9</v>
      </c>
      <c r="I5">
        <v>17469</v>
      </c>
      <c r="J5">
        <v>1813.3</v>
      </c>
      <c r="K5">
        <v>10.5</v>
      </c>
      <c r="L5">
        <v>1286.0999999999999</v>
      </c>
      <c r="M5">
        <v>0.5</v>
      </c>
      <c r="N5">
        <v>17.3</v>
      </c>
      <c r="O5">
        <v>140966</v>
      </c>
      <c r="P5">
        <v>287.10000000000002</v>
      </c>
      <c r="Q5" s="1" t="s">
        <v>377</v>
      </c>
      <c r="T5">
        <v>34.5</v>
      </c>
      <c r="V5" t="s">
        <v>371</v>
      </c>
      <c r="X5" t="s">
        <v>371</v>
      </c>
      <c r="Y5">
        <v>231696.1</v>
      </c>
      <c r="AA5" t="s">
        <v>372</v>
      </c>
      <c r="AB5" t="s">
        <v>373</v>
      </c>
    </row>
    <row r="6" spans="1:28">
      <c r="A6" t="s">
        <v>375</v>
      </c>
      <c r="B6" t="s">
        <v>370</v>
      </c>
      <c r="D6">
        <v>55.91263</v>
      </c>
      <c r="E6">
        <v>-120.60244</v>
      </c>
      <c r="F6">
        <v>4.3</v>
      </c>
      <c r="G6">
        <v>71046</v>
      </c>
      <c r="H6">
        <v>2488.1</v>
      </c>
      <c r="I6">
        <v>18883</v>
      </c>
      <c r="J6">
        <v>1962.9</v>
      </c>
      <c r="K6">
        <v>36.4</v>
      </c>
      <c r="L6">
        <v>1684.6</v>
      </c>
      <c r="M6">
        <v>0.3</v>
      </c>
      <c r="N6">
        <v>27.5</v>
      </c>
      <c r="O6">
        <v>144704</v>
      </c>
      <c r="P6">
        <v>289.7</v>
      </c>
      <c r="Q6" s="1" t="s">
        <v>378</v>
      </c>
      <c r="T6">
        <v>50.8</v>
      </c>
      <c r="V6" t="s">
        <v>371</v>
      </c>
      <c r="X6" t="s">
        <v>371</v>
      </c>
      <c r="Y6">
        <v>241261.5</v>
      </c>
      <c r="AA6" t="s">
        <v>372</v>
      </c>
      <c r="AB6" t="s">
        <v>373</v>
      </c>
    </row>
    <row r="7" spans="1:28">
      <c r="A7" t="s">
        <v>375</v>
      </c>
      <c r="B7" t="s">
        <v>370</v>
      </c>
      <c r="D7">
        <v>55.91263</v>
      </c>
      <c r="E7">
        <v>-120.60244</v>
      </c>
      <c r="F7">
        <v>4</v>
      </c>
      <c r="G7">
        <v>74167</v>
      </c>
      <c r="H7">
        <v>2190.1999999999998</v>
      </c>
      <c r="I7">
        <v>19398</v>
      </c>
      <c r="J7">
        <v>1689</v>
      </c>
      <c r="K7">
        <v>9.9</v>
      </c>
      <c r="L7">
        <v>1176.8</v>
      </c>
      <c r="M7">
        <v>0.3</v>
      </c>
      <c r="N7">
        <v>16.899999999999999</v>
      </c>
      <c r="O7">
        <v>144948</v>
      </c>
      <c r="P7">
        <v>294.2</v>
      </c>
      <c r="Q7" s="1" t="s">
        <v>379</v>
      </c>
      <c r="T7">
        <v>53.6</v>
      </c>
      <c r="V7" t="s">
        <v>371</v>
      </c>
      <c r="X7" t="s">
        <v>371</v>
      </c>
      <c r="Y7">
        <v>244021.2</v>
      </c>
      <c r="AA7" t="s">
        <v>372</v>
      </c>
      <c r="AB7" t="s">
        <v>373</v>
      </c>
    </row>
    <row r="8" spans="1:28">
      <c r="A8" t="s">
        <v>380</v>
      </c>
      <c r="B8" t="s">
        <v>370</v>
      </c>
      <c r="D8">
        <v>55.244439999999997</v>
      </c>
      <c r="E8">
        <v>-119.27449</v>
      </c>
      <c r="F8">
        <v>7.8</v>
      </c>
      <c r="G8">
        <v>45222</v>
      </c>
      <c r="H8">
        <v>2117.5</v>
      </c>
      <c r="I8">
        <v>2802</v>
      </c>
      <c r="J8">
        <v>1090</v>
      </c>
      <c r="K8">
        <v>1.4</v>
      </c>
      <c r="L8">
        <v>191.3</v>
      </c>
      <c r="M8">
        <v>0.2</v>
      </c>
      <c r="N8">
        <v>122</v>
      </c>
      <c r="O8">
        <v>77357</v>
      </c>
      <c r="P8">
        <v>151</v>
      </c>
      <c r="Q8" s="1" t="s">
        <v>381</v>
      </c>
      <c r="T8">
        <v>1334.2</v>
      </c>
      <c r="V8" t="s">
        <v>371</v>
      </c>
      <c r="X8" t="s">
        <v>371</v>
      </c>
      <c r="Y8">
        <v>130462.5</v>
      </c>
      <c r="AA8" t="s">
        <v>371</v>
      </c>
      <c r="AB8" t="s">
        <v>373</v>
      </c>
    </row>
    <row r="9" spans="1:28">
      <c r="A9" t="s">
        <v>382</v>
      </c>
      <c r="B9" t="s">
        <v>370</v>
      </c>
      <c r="D9">
        <v>55.229880000000001</v>
      </c>
      <c r="E9">
        <v>-119.30580999999999</v>
      </c>
      <c r="F9">
        <v>7.3</v>
      </c>
      <c r="G9">
        <v>62945</v>
      </c>
      <c r="H9">
        <v>2617.3000000000002</v>
      </c>
      <c r="I9">
        <v>3769</v>
      </c>
      <c r="J9">
        <v>1072.2</v>
      </c>
      <c r="K9">
        <v>2.2999999999999998</v>
      </c>
      <c r="L9">
        <v>230.6</v>
      </c>
      <c r="M9">
        <v>0.3</v>
      </c>
      <c r="N9">
        <v>129.1</v>
      </c>
      <c r="O9">
        <v>104797</v>
      </c>
      <c r="P9">
        <v>205.7</v>
      </c>
      <c r="Q9" s="1" t="s">
        <v>383</v>
      </c>
      <c r="T9">
        <v>1247.8</v>
      </c>
      <c r="V9" t="s">
        <v>371</v>
      </c>
      <c r="X9" t="s">
        <v>371</v>
      </c>
      <c r="Y9">
        <v>177088</v>
      </c>
      <c r="AA9" t="s">
        <v>371</v>
      </c>
      <c r="AB9" t="s">
        <v>373</v>
      </c>
    </row>
    <row r="10" spans="1:28">
      <c r="A10" t="s">
        <v>382</v>
      </c>
      <c r="B10" t="s">
        <v>370</v>
      </c>
      <c r="D10">
        <v>55.229880000000001</v>
      </c>
      <c r="E10">
        <v>-119.30580999999999</v>
      </c>
      <c r="F10">
        <v>7.4</v>
      </c>
      <c r="G10">
        <v>49629</v>
      </c>
      <c r="H10">
        <v>2398.1</v>
      </c>
      <c r="I10">
        <v>2784</v>
      </c>
      <c r="J10">
        <v>1105.5999999999999</v>
      </c>
      <c r="K10">
        <v>1.2</v>
      </c>
      <c r="L10">
        <v>248.7</v>
      </c>
      <c r="M10">
        <v>0</v>
      </c>
      <c r="N10">
        <v>140.4</v>
      </c>
      <c r="O10">
        <v>86845</v>
      </c>
      <c r="P10">
        <v>171.6</v>
      </c>
      <c r="Q10" s="1" t="s">
        <v>384</v>
      </c>
      <c r="T10">
        <v>1193.9000000000001</v>
      </c>
      <c r="V10" t="s">
        <v>371</v>
      </c>
      <c r="X10" t="s">
        <v>371</v>
      </c>
      <c r="Y10">
        <v>144597.9</v>
      </c>
      <c r="AA10" t="s">
        <v>371</v>
      </c>
      <c r="AB10" t="s">
        <v>373</v>
      </c>
    </row>
    <row r="11" spans="1:28">
      <c r="A11" t="s">
        <v>385</v>
      </c>
      <c r="B11" t="s">
        <v>370</v>
      </c>
      <c r="D11">
        <v>56.017710000000001</v>
      </c>
      <c r="E11">
        <v>-120.73793999999999</v>
      </c>
      <c r="F11">
        <v>4.5</v>
      </c>
      <c r="G11">
        <v>61773</v>
      </c>
      <c r="H11">
        <v>2232.4</v>
      </c>
      <c r="I11">
        <v>15842</v>
      </c>
      <c r="J11">
        <v>1616</v>
      </c>
      <c r="K11">
        <v>10.7</v>
      </c>
      <c r="L11">
        <v>1132.7</v>
      </c>
      <c r="M11">
        <v>0.4</v>
      </c>
      <c r="N11">
        <v>19.2</v>
      </c>
      <c r="O11">
        <v>129425</v>
      </c>
      <c r="P11">
        <v>246.4</v>
      </c>
      <c r="Q11" s="1" t="s">
        <v>386</v>
      </c>
      <c r="T11">
        <v>119.7</v>
      </c>
      <c r="V11" t="s">
        <v>371</v>
      </c>
      <c r="X11" t="s">
        <v>371</v>
      </c>
      <c r="Y11">
        <v>212497.4</v>
      </c>
      <c r="AA11" t="s">
        <v>372</v>
      </c>
      <c r="AB11" t="s">
        <v>373</v>
      </c>
    </row>
    <row r="12" spans="1:28">
      <c r="A12" t="s">
        <v>385</v>
      </c>
      <c r="B12" t="s">
        <v>370</v>
      </c>
      <c r="D12">
        <v>56.017710000000001</v>
      </c>
      <c r="E12">
        <v>-120.73793999999999</v>
      </c>
      <c r="F12">
        <v>4.0999999999999996</v>
      </c>
      <c r="G12">
        <v>66064</v>
      </c>
      <c r="H12">
        <v>2148.1</v>
      </c>
      <c r="I12">
        <v>17308</v>
      </c>
      <c r="J12">
        <v>1672.9</v>
      </c>
      <c r="K12">
        <v>10.3</v>
      </c>
      <c r="L12">
        <v>1157.3</v>
      </c>
      <c r="M12">
        <v>0.2</v>
      </c>
      <c r="N12">
        <v>17.3</v>
      </c>
      <c r="O12">
        <v>137750</v>
      </c>
      <c r="P12">
        <v>259</v>
      </c>
      <c r="Q12" s="1" t="s">
        <v>387</v>
      </c>
      <c r="T12">
        <v>127.8</v>
      </c>
      <c r="V12" t="s">
        <v>371</v>
      </c>
      <c r="X12" t="s">
        <v>371</v>
      </c>
      <c r="Y12">
        <v>226590.9</v>
      </c>
      <c r="AA12" t="s">
        <v>372</v>
      </c>
      <c r="AB12" t="s">
        <v>373</v>
      </c>
    </row>
    <row r="13" spans="1:28">
      <c r="A13" t="s">
        <v>385</v>
      </c>
      <c r="B13" t="s">
        <v>370</v>
      </c>
      <c r="D13">
        <v>56.017710000000001</v>
      </c>
      <c r="E13">
        <v>-120.73793999999999</v>
      </c>
      <c r="F13">
        <v>3.8</v>
      </c>
      <c r="G13">
        <v>68951</v>
      </c>
      <c r="H13">
        <v>2416.5</v>
      </c>
      <c r="I13">
        <v>18327</v>
      </c>
      <c r="J13">
        <v>2028.9</v>
      </c>
      <c r="K13">
        <v>9</v>
      </c>
      <c r="L13">
        <v>1254.5999999999999</v>
      </c>
      <c r="M13">
        <v>0.3</v>
      </c>
      <c r="N13">
        <v>17.100000000000001</v>
      </c>
      <c r="O13">
        <v>140752</v>
      </c>
      <c r="P13">
        <v>263.60000000000002</v>
      </c>
      <c r="Q13" s="1" t="s">
        <v>388</v>
      </c>
      <c r="T13">
        <v>134.9</v>
      </c>
      <c r="V13" t="s">
        <v>371</v>
      </c>
      <c r="X13" t="s">
        <v>371</v>
      </c>
      <c r="Y13">
        <v>234245.6</v>
      </c>
      <c r="AA13" t="s">
        <v>372</v>
      </c>
      <c r="AB13" t="s">
        <v>373</v>
      </c>
    </row>
    <row r="14" spans="1:28">
      <c r="A14" t="s">
        <v>385</v>
      </c>
      <c r="B14" t="s">
        <v>370</v>
      </c>
      <c r="D14">
        <v>56.017710000000001</v>
      </c>
      <c r="E14">
        <v>-120.73793999999999</v>
      </c>
      <c r="F14">
        <v>3.6</v>
      </c>
      <c r="G14">
        <v>71739</v>
      </c>
      <c r="H14">
        <v>2297.9</v>
      </c>
      <c r="I14">
        <v>19266</v>
      </c>
      <c r="J14">
        <v>1816.4</v>
      </c>
      <c r="K14">
        <v>9.4</v>
      </c>
      <c r="L14">
        <v>1236.2</v>
      </c>
      <c r="M14">
        <v>0</v>
      </c>
      <c r="N14">
        <v>17.8</v>
      </c>
      <c r="O14">
        <v>145756</v>
      </c>
      <c r="P14">
        <v>265.10000000000002</v>
      </c>
      <c r="Q14" s="1" t="s">
        <v>389</v>
      </c>
      <c r="T14">
        <v>124.3</v>
      </c>
      <c r="V14" t="s">
        <v>371</v>
      </c>
      <c r="X14" t="s">
        <v>371</v>
      </c>
      <c r="Y14">
        <v>242608.5</v>
      </c>
      <c r="AA14" t="s">
        <v>372</v>
      </c>
      <c r="AB14" t="s">
        <v>373</v>
      </c>
    </row>
    <row r="15" spans="1:28">
      <c r="A15" t="s">
        <v>385</v>
      </c>
      <c r="B15" t="s">
        <v>370</v>
      </c>
      <c r="D15">
        <v>56.017710000000001</v>
      </c>
      <c r="E15">
        <v>-120.73793999999999</v>
      </c>
      <c r="F15">
        <v>3.7</v>
      </c>
      <c r="G15">
        <v>71393</v>
      </c>
      <c r="H15">
        <v>2358.9</v>
      </c>
      <c r="I15">
        <v>19209</v>
      </c>
      <c r="J15">
        <v>2020</v>
      </c>
      <c r="K15">
        <v>13</v>
      </c>
      <c r="L15">
        <v>1501.7</v>
      </c>
      <c r="M15">
        <v>0.1</v>
      </c>
      <c r="N15">
        <v>27.5</v>
      </c>
      <c r="O15">
        <v>146733</v>
      </c>
      <c r="P15">
        <v>263.7</v>
      </c>
      <c r="Q15" s="1" t="s">
        <v>390</v>
      </c>
      <c r="T15">
        <v>139.5</v>
      </c>
      <c r="V15" t="s">
        <v>371</v>
      </c>
      <c r="X15" t="s">
        <v>371</v>
      </c>
      <c r="Y15">
        <v>243745.9</v>
      </c>
      <c r="AA15" t="s">
        <v>372</v>
      </c>
      <c r="AB15" t="s">
        <v>373</v>
      </c>
    </row>
    <row r="16" spans="1:28">
      <c r="A16" t="s">
        <v>385</v>
      </c>
      <c r="B16" t="s">
        <v>370</v>
      </c>
      <c r="D16">
        <v>56.017710000000001</v>
      </c>
      <c r="E16">
        <v>-120.73793999999999</v>
      </c>
      <c r="F16">
        <v>3.8</v>
      </c>
      <c r="G16">
        <v>73061</v>
      </c>
      <c r="H16">
        <v>2289.6999999999998</v>
      </c>
      <c r="I16">
        <v>19644</v>
      </c>
      <c r="J16">
        <v>1805</v>
      </c>
      <c r="K16">
        <v>8.4</v>
      </c>
      <c r="L16">
        <v>1205.8</v>
      </c>
      <c r="M16">
        <v>0.5</v>
      </c>
      <c r="N16">
        <v>17.899999999999999</v>
      </c>
      <c r="O16">
        <v>144312</v>
      </c>
      <c r="P16">
        <v>273.5</v>
      </c>
      <c r="Q16" s="1" t="s">
        <v>391</v>
      </c>
      <c r="T16">
        <v>126.7</v>
      </c>
      <c r="V16" t="s">
        <v>371</v>
      </c>
      <c r="X16" t="s">
        <v>371</v>
      </c>
      <c r="Y16">
        <v>242825.5</v>
      </c>
      <c r="AA16" t="s">
        <v>372</v>
      </c>
      <c r="AB16" t="s">
        <v>373</v>
      </c>
    </row>
    <row r="17" spans="1:28">
      <c r="A17" t="s">
        <v>385</v>
      </c>
      <c r="B17" t="s">
        <v>370</v>
      </c>
      <c r="D17">
        <v>56.017710000000001</v>
      </c>
      <c r="E17">
        <v>-120.73793999999999</v>
      </c>
      <c r="F17">
        <v>3.7</v>
      </c>
      <c r="G17">
        <v>74816</v>
      </c>
      <c r="H17">
        <v>2316</v>
      </c>
      <c r="I17">
        <v>20341</v>
      </c>
      <c r="J17">
        <v>1826.5</v>
      </c>
      <c r="K17">
        <v>17.8</v>
      </c>
      <c r="L17">
        <v>1551.1</v>
      </c>
      <c r="M17">
        <v>0.6</v>
      </c>
      <c r="N17">
        <v>25.7</v>
      </c>
      <c r="O17">
        <v>148272</v>
      </c>
      <c r="P17">
        <v>269.39999999999998</v>
      </c>
      <c r="Q17" s="1" t="s">
        <v>392</v>
      </c>
      <c r="T17">
        <v>122.5</v>
      </c>
      <c r="V17" t="s">
        <v>371</v>
      </c>
      <c r="X17" t="s">
        <v>371</v>
      </c>
      <c r="Y17">
        <v>249641.7</v>
      </c>
      <c r="AA17" t="s">
        <v>372</v>
      </c>
      <c r="AB17" t="s">
        <v>373</v>
      </c>
    </row>
    <row r="18" spans="1:28">
      <c r="A18" t="s">
        <v>393</v>
      </c>
      <c r="B18" t="s">
        <v>370</v>
      </c>
      <c r="D18">
        <v>55.244309999999999</v>
      </c>
      <c r="E18">
        <v>-119.30609</v>
      </c>
      <c r="F18">
        <v>7</v>
      </c>
      <c r="G18">
        <v>56805</v>
      </c>
      <c r="H18">
        <v>2529.4</v>
      </c>
      <c r="I18">
        <v>3526</v>
      </c>
      <c r="J18">
        <v>1042.3</v>
      </c>
      <c r="K18">
        <v>2.1</v>
      </c>
      <c r="L18">
        <v>232.3</v>
      </c>
      <c r="M18">
        <v>0</v>
      </c>
      <c r="N18">
        <v>135.1</v>
      </c>
      <c r="O18">
        <v>93632</v>
      </c>
      <c r="P18">
        <v>187</v>
      </c>
      <c r="Q18" s="1" t="s">
        <v>394</v>
      </c>
      <c r="T18">
        <v>980.3</v>
      </c>
      <c r="V18" t="s">
        <v>371</v>
      </c>
      <c r="X18" t="s">
        <v>371</v>
      </c>
      <c r="Y18">
        <v>159156</v>
      </c>
      <c r="AA18" t="s">
        <v>371</v>
      </c>
      <c r="AB18" t="s">
        <v>373</v>
      </c>
    </row>
    <row r="19" spans="1:28">
      <c r="A19" t="s">
        <v>395</v>
      </c>
      <c r="B19" t="s">
        <v>370</v>
      </c>
      <c r="D19">
        <v>55.901890000000002</v>
      </c>
      <c r="E19">
        <v>-120.60705</v>
      </c>
      <c r="F19">
        <v>5.0999999999999996</v>
      </c>
      <c r="G19">
        <v>54182</v>
      </c>
      <c r="H19">
        <v>1988.2</v>
      </c>
      <c r="I19">
        <v>13373</v>
      </c>
      <c r="J19">
        <v>1393.3</v>
      </c>
      <c r="K19">
        <v>13.4</v>
      </c>
      <c r="L19">
        <v>1215.0999999999999</v>
      </c>
      <c r="M19">
        <v>3.3</v>
      </c>
      <c r="N19">
        <v>25.5</v>
      </c>
      <c r="O19">
        <v>111125</v>
      </c>
      <c r="P19">
        <v>215.3</v>
      </c>
      <c r="Q19" s="1" t="s">
        <v>396</v>
      </c>
      <c r="T19">
        <v>51.6</v>
      </c>
      <c r="V19" t="s">
        <v>371</v>
      </c>
      <c r="X19" t="s">
        <v>371</v>
      </c>
      <c r="Y19">
        <v>183651</v>
      </c>
      <c r="AA19" t="s">
        <v>372</v>
      </c>
      <c r="AB19" t="s">
        <v>373</v>
      </c>
    </row>
    <row r="20" spans="1:28">
      <c r="A20" t="s">
        <v>395</v>
      </c>
      <c r="B20" t="s">
        <v>370</v>
      </c>
      <c r="D20">
        <v>55.901890000000002</v>
      </c>
      <c r="E20">
        <v>-120.60705</v>
      </c>
      <c r="F20">
        <v>4.8</v>
      </c>
      <c r="G20">
        <v>59897</v>
      </c>
      <c r="H20">
        <v>2161</v>
      </c>
      <c r="I20">
        <v>15066</v>
      </c>
      <c r="J20">
        <v>1530.3</v>
      </c>
      <c r="K20">
        <v>14.5</v>
      </c>
      <c r="L20">
        <v>1367.3</v>
      </c>
      <c r="M20">
        <v>0.9</v>
      </c>
      <c r="N20">
        <v>27.1</v>
      </c>
      <c r="O20">
        <v>122449</v>
      </c>
      <c r="P20">
        <v>246.4</v>
      </c>
      <c r="Q20" s="1" t="s">
        <v>397</v>
      </c>
      <c r="T20">
        <v>51.7</v>
      </c>
      <c r="V20" t="s">
        <v>371</v>
      </c>
      <c r="X20" t="s">
        <v>371</v>
      </c>
      <c r="Y20">
        <v>202884.2</v>
      </c>
      <c r="AA20" t="s">
        <v>372</v>
      </c>
      <c r="AB20" t="s">
        <v>373</v>
      </c>
    </row>
    <row r="21" spans="1:28">
      <c r="A21" t="s">
        <v>395</v>
      </c>
      <c r="B21" t="s">
        <v>370</v>
      </c>
      <c r="D21">
        <v>55.901890000000002</v>
      </c>
      <c r="E21">
        <v>-120.60705</v>
      </c>
      <c r="F21">
        <v>4.8</v>
      </c>
      <c r="G21">
        <v>59861</v>
      </c>
      <c r="H21">
        <v>2120.6</v>
      </c>
      <c r="I21">
        <v>15130</v>
      </c>
      <c r="J21">
        <v>1551.4</v>
      </c>
      <c r="K21">
        <v>14</v>
      </c>
      <c r="L21">
        <v>1393.9</v>
      </c>
      <c r="M21">
        <v>0.9</v>
      </c>
      <c r="N21">
        <v>26</v>
      </c>
      <c r="O21">
        <v>123515</v>
      </c>
      <c r="P21">
        <v>248.9</v>
      </c>
      <c r="Q21" s="1" t="s">
        <v>398</v>
      </c>
      <c r="T21">
        <v>46</v>
      </c>
      <c r="V21" t="s">
        <v>371</v>
      </c>
      <c r="X21" t="s">
        <v>371</v>
      </c>
      <c r="Y21">
        <v>203979.8</v>
      </c>
      <c r="AA21" t="s">
        <v>372</v>
      </c>
      <c r="AB21" t="s">
        <v>373</v>
      </c>
    </row>
    <row r="22" spans="1:28">
      <c r="A22" t="s">
        <v>399</v>
      </c>
      <c r="B22" t="s">
        <v>370</v>
      </c>
      <c r="D22">
        <v>56.01858</v>
      </c>
      <c r="E22">
        <v>-120.73801</v>
      </c>
      <c r="F22">
        <v>4.4000000000000004</v>
      </c>
      <c r="G22">
        <v>59576</v>
      </c>
      <c r="H22">
        <v>2188</v>
      </c>
      <c r="I22">
        <v>15608</v>
      </c>
      <c r="J22">
        <v>1618.8</v>
      </c>
      <c r="K22">
        <v>9.3000000000000007</v>
      </c>
      <c r="L22">
        <v>1119.4000000000001</v>
      </c>
      <c r="M22">
        <v>0.2</v>
      </c>
      <c r="N22">
        <v>18.399999999999999</v>
      </c>
      <c r="O22">
        <v>129698</v>
      </c>
      <c r="P22">
        <v>247.1</v>
      </c>
      <c r="Q22" s="1" t="s">
        <v>400</v>
      </c>
      <c r="T22">
        <v>147.4</v>
      </c>
      <c r="V22" t="s">
        <v>371</v>
      </c>
      <c r="X22" t="s">
        <v>371</v>
      </c>
      <c r="Y22">
        <v>210307.1</v>
      </c>
      <c r="AA22" t="s">
        <v>372</v>
      </c>
      <c r="AB22" t="s">
        <v>373</v>
      </c>
    </row>
    <row r="23" spans="1:28">
      <c r="A23" t="s">
        <v>399</v>
      </c>
      <c r="B23" t="s">
        <v>370</v>
      </c>
      <c r="D23">
        <v>56.01858</v>
      </c>
      <c r="E23">
        <v>-120.73801</v>
      </c>
      <c r="F23">
        <v>4.3</v>
      </c>
      <c r="G23">
        <v>69979</v>
      </c>
      <c r="H23">
        <v>2354</v>
      </c>
      <c r="I23">
        <v>19248</v>
      </c>
      <c r="J23">
        <v>1814.5</v>
      </c>
      <c r="K23">
        <v>10.8</v>
      </c>
      <c r="L23">
        <v>1295.5</v>
      </c>
      <c r="M23">
        <v>9.3000000000000007</v>
      </c>
      <c r="N23">
        <v>17.899999999999999</v>
      </c>
      <c r="O23">
        <v>143383</v>
      </c>
      <c r="P23">
        <v>270.7</v>
      </c>
      <c r="Q23" s="1" t="s">
        <v>401</v>
      </c>
      <c r="T23">
        <v>173.3</v>
      </c>
      <c r="V23" t="s">
        <v>371</v>
      </c>
      <c r="X23" t="s">
        <v>371</v>
      </c>
      <c r="Y23">
        <v>238642.4</v>
      </c>
      <c r="AA23" t="s">
        <v>372</v>
      </c>
      <c r="AB23" t="s">
        <v>373</v>
      </c>
    </row>
    <row r="24" spans="1:28">
      <c r="A24" t="s">
        <v>399</v>
      </c>
      <c r="B24" t="s">
        <v>370</v>
      </c>
      <c r="D24">
        <v>56.01858</v>
      </c>
      <c r="E24">
        <v>-120.73801</v>
      </c>
      <c r="F24">
        <v>4.0999999999999996</v>
      </c>
      <c r="G24">
        <v>72331</v>
      </c>
      <c r="H24">
        <v>2412.9</v>
      </c>
      <c r="I24">
        <v>19808</v>
      </c>
      <c r="J24">
        <v>1942.3</v>
      </c>
      <c r="K24">
        <v>23.8</v>
      </c>
      <c r="L24">
        <v>1599.4</v>
      </c>
      <c r="M24">
        <v>0.2</v>
      </c>
      <c r="N24">
        <v>26.6</v>
      </c>
      <c r="O24">
        <v>146474</v>
      </c>
      <c r="P24">
        <v>272.5</v>
      </c>
      <c r="Q24" s="1" t="s">
        <v>402</v>
      </c>
      <c r="T24">
        <v>147.6</v>
      </c>
      <c r="V24" t="s">
        <v>371</v>
      </c>
      <c r="X24" t="s">
        <v>371</v>
      </c>
      <c r="Y24">
        <v>245125.1</v>
      </c>
      <c r="AA24" t="s">
        <v>372</v>
      </c>
      <c r="AB24" t="s">
        <v>373</v>
      </c>
    </row>
    <row r="25" spans="1:28">
      <c r="A25" t="s">
        <v>399</v>
      </c>
      <c r="B25" t="s">
        <v>370</v>
      </c>
      <c r="D25">
        <v>56.01858</v>
      </c>
      <c r="E25">
        <v>-120.73801</v>
      </c>
      <c r="F25">
        <v>3.9</v>
      </c>
      <c r="G25">
        <v>72078</v>
      </c>
      <c r="H25">
        <v>2184.1</v>
      </c>
      <c r="I25">
        <v>19888</v>
      </c>
      <c r="J25">
        <v>1833.1</v>
      </c>
      <c r="K25">
        <v>8.8000000000000007</v>
      </c>
      <c r="L25">
        <v>1101.3</v>
      </c>
      <c r="M25">
        <v>1.6</v>
      </c>
      <c r="N25">
        <v>17.3</v>
      </c>
      <c r="O25">
        <v>147676</v>
      </c>
      <c r="P25">
        <v>270</v>
      </c>
      <c r="Q25" s="1" t="s">
        <v>403</v>
      </c>
      <c r="T25">
        <v>156.19999999999999</v>
      </c>
      <c r="V25" t="s">
        <v>371</v>
      </c>
      <c r="X25" t="s">
        <v>371</v>
      </c>
      <c r="Y25">
        <v>245298.1</v>
      </c>
      <c r="AA25" t="s">
        <v>372</v>
      </c>
      <c r="AB25" t="s">
        <v>373</v>
      </c>
    </row>
    <row r="26" spans="1:28">
      <c r="A26" t="s">
        <v>399</v>
      </c>
      <c r="B26" t="s">
        <v>370</v>
      </c>
      <c r="D26">
        <v>56.01858</v>
      </c>
      <c r="E26">
        <v>-120.73801</v>
      </c>
      <c r="F26">
        <v>3.8</v>
      </c>
      <c r="G26">
        <v>73269</v>
      </c>
      <c r="H26">
        <v>1170.4000000000001</v>
      </c>
      <c r="I26">
        <v>20191</v>
      </c>
      <c r="J26">
        <v>923.3</v>
      </c>
      <c r="K26">
        <v>0.6</v>
      </c>
      <c r="L26">
        <v>141.19999999999999</v>
      </c>
      <c r="M26">
        <v>0.1</v>
      </c>
      <c r="N26">
        <v>45.3</v>
      </c>
      <c r="O26">
        <v>146090</v>
      </c>
      <c r="P26">
        <v>273.39999999999998</v>
      </c>
      <c r="Q26" s="1" t="s">
        <v>404</v>
      </c>
      <c r="T26">
        <v>140.9</v>
      </c>
      <c r="V26" t="s">
        <v>371</v>
      </c>
      <c r="X26" t="s">
        <v>371</v>
      </c>
      <c r="Y26">
        <v>242303.8</v>
      </c>
      <c r="AA26" t="s">
        <v>372</v>
      </c>
      <c r="AB26" t="s">
        <v>373</v>
      </c>
    </row>
    <row r="27" spans="1:28">
      <c r="A27" t="s">
        <v>399</v>
      </c>
      <c r="B27" t="s">
        <v>370</v>
      </c>
      <c r="D27">
        <v>56.01858</v>
      </c>
      <c r="E27">
        <v>-120.73801</v>
      </c>
      <c r="F27">
        <v>4.2</v>
      </c>
      <c r="G27">
        <v>75735</v>
      </c>
      <c r="H27">
        <v>2342.9</v>
      </c>
      <c r="I27">
        <v>21112</v>
      </c>
      <c r="J27">
        <v>1925.5</v>
      </c>
      <c r="K27">
        <v>9.6</v>
      </c>
      <c r="L27">
        <v>1186.8</v>
      </c>
      <c r="M27">
        <v>1.5</v>
      </c>
      <c r="N27">
        <v>17.3</v>
      </c>
      <c r="O27">
        <v>150070</v>
      </c>
      <c r="P27">
        <v>275.89999999999998</v>
      </c>
      <c r="Q27" s="1" t="s">
        <v>405</v>
      </c>
      <c r="T27">
        <v>155.19999999999999</v>
      </c>
      <c r="V27" t="s">
        <v>371</v>
      </c>
      <c r="X27" t="s">
        <v>371</v>
      </c>
      <c r="Y27">
        <v>252918.39999999999</v>
      </c>
      <c r="AA27" t="s">
        <v>372</v>
      </c>
      <c r="AB27" t="s">
        <v>373</v>
      </c>
    </row>
    <row r="28" spans="1:28">
      <c r="A28" t="s">
        <v>406</v>
      </c>
      <c r="B28" t="s">
        <v>370</v>
      </c>
      <c r="D28">
        <v>55.906239999999997</v>
      </c>
      <c r="E28">
        <v>-120.58772</v>
      </c>
      <c r="F28">
        <v>4.7</v>
      </c>
      <c r="G28">
        <v>63487</v>
      </c>
      <c r="H28">
        <v>2247.4</v>
      </c>
      <c r="I28">
        <v>15963</v>
      </c>
      <c r="J28">
        <v>1674.1</v>
      </c>
      <c r="K28">
        <v>7.9</v>
      </c>
      <c r="L28">
        <v>1319.7</v>
      </c>
      <c r="M28">
        <v>1.8</v>
      </c>
      <c r="N28">
        <v>27.9</v>
      </c>
      <c r="O28">
        <v>126142</v>
      </c>
      <c r="P28">
        <v>260.10000000000002</v>
      </c>
      <c r="Q28" s="1" t="s">
        <v>407</v>
      </c>
      <c r="T28">
        <v>67.3</v>
      </c>
      <c r="V28" t="s">
        <v>371</v>
      </c>
      <c r="X28" t="s">
        <v>371</v>
      </c>
      <c r="Y28">
        <v>211276.7</v>
      </c>
      <c r="AA28" t="s">
        <v>372</v>
      </c>
      <c r="AB28" t="s">
        <v>373</v>
      </c>
    </row>
    <row r="29" spans="1:28">
      <c r="A29" t="s">
        <v>406</v>
      </c>
      <c r="B29" t="s">
        <v>370</v>
      </c>
      <c r="D29">
        <v>55.906239999999997</v>
      </c>
      <c r="E29">
        <v>-120.58772</v>
      </c>
      <c r="F29">
        <v>4.5</v>
      </c>
      <c r="G29">
        <v>67565</v>
      </c>
      <c r="H29">
        <v>2384</v>
      </c>
      <c r="I29">
        <v>17248</v>
      </c>
      <c r="J29">
        <v>1807.5</v>
      </c>
      <c r="K29">
        <v>9.6</v>
      </c>
      <c r="L29">
        <v>1454.9</v>
      </c>
      <c r="M29">
        <v>1</v>
      </c>
      <c r="N29">
        <v>28.8</v>
      </c>
      <c r="O29">
        <v>137267</v>
      </c>
      <c r="P29">
        <v>297.7</v>
      </c>
      <c r="Q29" s="1" t="s">
        <v>408</v>
      </c>
      <c r="T29">
        <v>38.799999999999997</v>
      </c>
      <c r="V29" t="s">
        <v>371</v>
      </c>
      <c r="X29" t="s">
        <v>371</v>
      </c>
      <c r="Y29">
        <v>228186.3</v>
      </c>
      <c r="AA29" t="s">
        <v>372</v>
      </c>
      <c r="AB29" t="s">
        <v>373</v>
      </c>
    </row>
    <row r="30" spans="1:28">
      <c r="A30" t="s">
        <v>406</v>
      </c>
      <c r="B30" t="s">
        <v>370</v>
      </c>
      <c r="D30">
        <v>55.906239999999997</v>
      </c>
      <c r="E30">
        <v>-120.58772</v>
      </c>
      <c r="F30">
        <v>4.0999999999999996</v>
      </c>
      <c r="G30">
        <v>68085</v>
      </c>
      <c r="H30">
        <v>2395.9</v>
      </c>
      <c r="I30">
        <v>17800</v>
      </c>
      <c r="J30">
        <v>1828</v>
      </c>
      <c r="K30">
        <v>9.9</v>
      </c>
      <c r="L30">
        <v>1520.9</v>
      </c>
      <c r="M30">
        <v>0.5</v>
      </c>
      <c r="N30">
        <v>29.4</v>
      </c>
      <c r="O30">
        <v>146843</v>
      </c>
      <c r="P30">
        <v>296.5</v>
      </c>
      <c r="Q30" s="1" t="s">
        <v>409</v>
      </c>
      <c r="T30">
        <v>44</v>
      </c>
      <c r="V30" t="s">
        <v>371</v>
      </c>
      <c r="X30" t="s">
        <v>371</v>
      </c>
      <c r="Y30">
        <v>238938.4</v>
      </c>
      <c r="AA30" t="s">
        <v>372</v>
      </c>
      <c r="AB30" t="s">
        <v>373</v>
      </c>
    </row>
    <row r="31" spans="1:28">
      <c r="A31" t="s">
        <v>410</v>
      </c>
      <c r="B31" t="s">
        <v>370</v>
      </c>
      <c r="D31">
        <v>55.646120000000003</v>
      </c>
      <c r="E31">
        <v>-120.12273</v>
      </c>
      <c r="F31">
        <v>6.6</v>
      </c>
      <c r="G31">
        <v>28966</v>
      </c>
      <c r="H31">
        <v>1235.7</v>
      </c>
      <c r="I31">
        <v>3852</v>
      </c>
      <c r="J31">
        <v>538.1</v>
      </c>
      <c r="K31">
        <v>17</v>
      </c>
      <c r="L31">
        <v>645.6</v>
      </c>
      <c r="M31">
        <v>1.4</v>
      </c>
      <c r="N31">
        <v>32.200000000000003</v>
      </c>
      <c r="O31">
        <v>50517</v>
      </c>
      <c r="P31">
        <v>64.599999999999994</v>
      </c>
      <c r="Q31" s="1" t="s">
        <v>411</v>
      </c>
      <c r="T31">
        <v>50.4</v>
      </c>
      <c r="V31" t="s">
        <v>371</v>
      </c>
      <c r="X31" t="s">
        <v>371</v>
      </c>
      <c r="Y31">
        <v>85972.800000000003</v>
      </c>
      <c r="AA31" t="s">
        <v>412</v>
      </c>
      <c r="AB31" t="s">
        <v>373</v>
      </c>
    </row>
    <row r="32" spans="1:28">
      <c r="A32" t="s">
        <v>410</v>
      </c>
      <c r="B32" t="s">
        <v>370</v>
      </c>
      <c r="D32">
        <v>55.646120000000003</v>
      </c>
      <c r="E32">
        <v>-120.12273</v>
      </c>
      <c r="F32">
        <v>6.6</v>
      </c>
      <c r="G32">
        <v>26957</v>
      </c>
      <c r="H32">
        <v>1205.0999999999999</v>
      </c>
      <c r="I32">
        <v>3773</v>
      </c>
      <c r="J32">
        <v>534.5</v>
      </c>
      <c r="K32">
        <v>19.2</v>
      </c>
      <c r="L32">
        <v>639.5</v>
      </c>
      <c r="M32">
        <v>1.3</v>
      </c>
      <c r="N32">
        <v>32</v>
      </c>
      <c r="O32">
        <v>50015</v>
      </c>
      <c r="P32">
        <v>64</v>
      </c>
      <c r="Q32" s="1" t="s">
        <v>411</v>
      </c>
      <c r="T32">
        <v>66.5</v>
      </c>
      <c r="V32" t="s">
        <v>371</v>
      </c>
      <c r="X32" t="s">
        <v>371</v>
      </c>
      <c r="Y32">
        <v>83358.8</v>
      </c>
      <c r="AA32" t="s">
        <v>412</v>
      </c>
      <c r="AB32" t="s">
        <v>373</v>
      </c>
    </row>
    <row r="33" spans="1:28">
      <c r="A33" t="s">
        <v>410</v>
      </c>
      <c r="B33" t="s">
        <v>370</v>
      </c>
      <c r="D33">
        <v>55.646120000000003</v>
      </c>
      <c r="E33">
        <v>-120.12273</v>
      </c>
      <c r="F33">
        <v>6.6</v>
      </c>
      <c r="G33">
        <v>25983</v>
      </c>
      <c r="H33">
        <v>1137.7</v>
      </c>
      <c r="I33">
        <v>3737</v>
      </c>
      <c r="J33">
        <v>512</v>
      </c>
      <c r="K33">
        <v>22.5</v>
      </c>
      <c r="L33">
        <v>658.1</v>
      </c>
      <c r="M33">
        <v>0</v>
      </c>
      <c r="N33">
        <v>28.9</v>
      </c>
      <c r="O33">
        <v>49754</v>
      </c>
      <c r="P33">
        <v>71.3</v>
      </c>
      <c r="Q33" s="1" t="s">
        <v>413</v>
      </c>
      <c r="T33">
        <v>57.3</v>
      </c>
      <c r="V33" t="s">
        <v>371</v>
      </c>
      <c r="X33" t="s">
        <v>371</v>
      </c>
      <c r="Y33">
        <v>82009.2</v>
      </c>
      <c r="AA33" t="s">
        <v>412</v>
      </c>
      <c r="AB33" t="s">
        <v>373</v>
      </c>
    </row>
    <row r="34" spans="1:28">
      <c r="A34" t="s">
        <v>410</v>
      </c>
      <c r="B34" t="s">
        <v>370</v>
      </c>
      <c r="D34">
        <v>55.646120000000003</v>
      </c>
      <c r="E34">
        <v>-120.12273</v>
      </c>
      <c r="F34">
        <v>5.8</v>
      </c>
      <c r="G34">
        <v>27025</v>
      </c>
      <c r="H34">
        <v>1100.7</v>
      </c>
      <c r="I34">
        <v>3644</v>
      </c>
      <c r="J34">
        <v>511.2</v>
      </c>
      <c r="K34">
        <v>20.8</v>
      </c>
      <c r="L34">
        <v>641.70000000000005</v>
      </c>
      <c r="M34">
        <v>0.4</v>
      </c>
      <c r="N34">
        <v>28.1</v>
      </c>
      <c r="O34">
        <v>49236</v>
      </c>
      <c r="P34">
        <v>68.900000000000006</v>
      </c>
      <c r="Q34" s="1" t="s">
        <v>414</v>
      </c>
      <c r="T34">
        <v>54</v>
      </c>
      <c r="V34" t="s">
        <v>371</v>
      </c>
      <c r="X34" t="s">
        <v>371</v>
      </c>
      <c r="Y34">
        <v>82377.3</v>
      </c>
      <c r="AA34" t="s">
        <v>412</v>
      </c>
      <c r="AB34" t="s">
        <v>373</v>
      </c>
    </row>
    <row r="35" spans="1:28">
      <c r="A35" t="s">
        <v>415</v>
      </c>
      <c r="B35" t="s">
        <v>370</v>
      </c>
      <c r="D35">
        <v>55.907159999999998</v>
      </c>
      <c r="E35">
        <v>-120.61857000000001</v>
      </c>
      <c r="F35">
        <v>5</v>
      </c>
      <c r="G35">
        <v>54820</v>
      </c>
      <c r="H35">
        <v>2059.3000000000002</v>
      </c>
      <c r="I35">
        <v>13581</v>
      </c>
      <c r="J35">
        <v>1436.9</v>
      </c>
      <c r="K35">
        <v>10.4</v>
      </c>
      <c r="L35">
        <v>1240.7</v>
      </c>
      <c r="M35">
        <v>1.9</v>
      </c>
      <c r="N35">
        <v>26.6</v>
      </c>
      <c r="O35">
        <v>113127</v>
      </c>
      <c r="P35">
        <v>223.9</v>
      </c>
      <c r="Q35" s="1" t="s">
        <v>416</v>
      </c>
      <c r="T35">
        <v>62.7</v>
      </c>
      <c r="V35" t="s">
        <v>371</v>
      </c>
      <c r="X35" t="s">
        <v>371</v>
      </c>
      <c r="Y35">
        <v>186656.6</v>
      </c>
      <c r="AA35" t="s">
        <v>372</v>
      </c>
      <c r="AB35" t="s">
        <v>373</v>
      </c>
    </row>
    <row r="36" spans="1:28">
      <c r="A36" t="s">
        <v>415</v>
      </c>
      <c r="B36" t="s">
        <v>370</v>
      </c>
      <c r="D36">
        <v>55.907159999999998</v>
      </c>
      <c r="E36">
        <v>-120.61857000000001</v>
      </c>
      <c r="F36">
        <v>4.9000000000000004</v>
      </c>
      <c r="G36">
        <v>61391</v>
      </c>
      <c r="H36">
        <v>2173.4</v>
      </c>
      <c r="I36">
        <v>15438</v>
      </c>
      <c r="J36">
        <v>1578</v>
      </c>
      <c r="K36">
        <v>10.9</v>
      </c>
      <c r="L36">
        <v>1368.8</v>
      </c>
      <c r="M36">
        <v>1.3</v>
      </c>
      <c r="N36">
        <v>26.5</v>
      </c>
      <c r="O36">
        <v>123629</v>
      </c>
      <c r="P36">
        <v>250.3</v>
      </c>
      <c r="Q36" s="1" t="s">
        <v>417</v>
      </c>
      <c r="T36">
        <v>38.9</v>
      </c>
      <c r="V36" t="s">
        <v>371</v>
      </c>
      <c r="X36" t="s">
        <v>371</v>
      </c>
      <c r="Y36">
        <v>205981.6</v>
      </c>
      <c r="AA36" t="s">
        <v>372</v>
      </c>
      <c r="AB36" t="s">
        <v>373</v>
      </c>
    </row>
    <row r="37" spans="1:28">
      <c r="A37" t="s">
        <v>415</v>
      </c>
      <c r="B37" t="s">
        <v>370</v>
      </c>
      <c r="D37">
        <v>55.907159999999998</v>
      </c>
      <c r="E37">
        <v>-120.61857000000001</v>
      </c>
      <c r="F37">
        <v>4.8</v>
      </c>
      <c r="G37">
        <v>62781</v>
      </c>
      <c r="H37">
        <v>2190.9</v>
      </c>
      <c r="I37">
        <v>15926</v>
      </c>
      <c r="J37">
        <v>1607.3</v>
      </c>
      <c r="K37">
        <v>11.2</v>
      </c>
      <c r="L37">
        <v>1447.5</v>
      </c>
      <c r="M37">
        <v>1</v>
      </c>
      <c r="N37">
        <v>27.6</v>
      </c>
      <c r="O37">
        <v>128352</v>
      </c>
      <c r="P37">
        <v>257.2</v>
      </c>
      <c r="Q37" s="1" t="s">
        <v>418</v>
      </c>
      <c r="T37">
        <v>32.9</v>
      </c>
      <c r="V37" t="s">
        <v>371</v>
      </c>
      <c r="X37" t="s">
        <v>371</v>
      </c>
      <c r="Y37">
        <v>212707.3</v>
      </c>
      <c r="AA37" t="s">
        <v>372</v>
      </c>
      <c r="AB37" t="s">
        <v>373</v>
      </c>
    </row>
    <row r="38" spans="1:28">
      <c r="A38" t="s">
        <v>419</v>
      </c>
      <c r="B38" t="s">
        <v>370</v>
      </c>
      <c r="D38">
        <v>55.658749999999998</v>
      </c>
      <c r="E38">
        <v>-120.19673</v>
      </c>
      <c r="F38">
        <v>7.2</v>
      </c>
      <c r="G38">
        <v>20181</v>
      </c>
      <c r="H38">
        <v>828</v>
      </c>
      <c r="I38">
        <v>2340</v>
      </c>
      <c r="J38">
        <v>331.5</v>
      </c>
      <c r="K38">
        <v>24</v>
      </c>
      <c r="L38">
        <v>428.3</v>
      </c>
      <c r="M38">
        <v>0.4</v>
      </c>
      <c r="N38">
        <v>28.6</v>
      </c>
      <c r="O38">
        <v>35801</v>
      </c>
      <c r="P38">
        <v>48.6</v>
      </c>
      <c r="Q38" s="1" t="s">
        <v>420</v>
      </c>
      <c r="T38">
        <v>32.4</v>
      </c>
      <c r="V38" t="s">
        <v>371</v>
      </c>
      <c r="X38" t="s">
        <v>371</v>
      </c>
      <c r="Y38">
        <v>60086.7</v>
      </c>
      <c r="AA38" t="s">
        <v>412</v>
      </c>
      <c r="AB38" t="s">
        <v>373</v>
      </c>
    </row>
    <row r="39" spans="1:28">
      <c r="A39" t="s">
        <v>419</v>
      </c>
      <c r="B39" t="s">
        <v>370</v>
      </c>
      <c r="D39">
        <v>55.658749999999998</v>
      </c>
      <c r="E39">
        <v>-120.19673</v>
      </c>
      <c r="F39">
        <v>7.3</v>
      </c>
      <c r="G39">
        <v>20508</v>
      </c>
      <c r="H39">
        <v>796.9</v>
      </c>
      <c r="I39">
        <v>2245</v>
      </c>
      <c r="J39">
        <v>322.8</v>
      </c>
      <c r="K39">
        <v>19.2</v>
      </c>
      <c r="L39">
        <v>411.6</v>
      </c>
      <c r="M39">
        <v>0</v>
      </c>
      <c r="N39">
        <v>29.7</v>
      </c>
      <c r="O39">
        <v>35189</v>
      </c>
      <c r="P39">
        <v>46.3</v>
      </c>
      <c r="Q39" s="1" t="s">
        <v>421</v>
      </c>
      <c r="T39">
        <v>29.2</v>
      </c>
      <c r="V39" t="s">
        <v>371</v>
      </c>
      <c r="X39" t="s">
        <v>371</v>
      </c>
      <c r="Y39">
        <v>59638</v>
      </c>
      <c r="AA39" t="s">
        <v>412</v>
      </c>
      <c r="AB39" t="s">
        <v>373</v>
      </c>
    </row>
    <row r="40" spans="1:28">
      <c r="A40" t="s">
        <v>422</v>
      </c>
      <c r="B40" t="s">
        <v>370</v>
      </c>
      <c r="D40">
        <v>55.701749999999997</v>
      </c>
      <c r="E40">
        <v>-120.11855</v>
      </c>
      <c r="F40">
        <v>7.2</v>
      </c>
      <c r="G40">
        <v>32749</v>
      </c>
      <c r="H40">
        <v>1286.7</v>
      </c>
      <c r="I40">
        <v>10464</v>
      </c>
      <c r="J40">
        <v>1601.1</v>
      </c>
      <c r="K40">
        <v>7.9</v>
      </c>
      <c r="L40">
        <v>975.8</v>
      </c>
      <c r="M40">
        <v>0.1</v>
      </c>
      <c r="N40">
        <v>23.6</v>
      </c>
      <c r="O40">
        <v>71423</v>
      </c>
      <c r="P40">
        <v>99.8</v>
      </c>
      <c r="Q40" s="1" t="s">
        <v>423</v>
      </c>
      <c r="T40">
        <v>115.2</v>
      </c>
      <c r="V40" t="s">
        <v>371</v>
      </c>
      <c r="X40" t="s">
        <v>371</v>
      </c>
      <c r="Y40">
        <v>118797.7</v>
      </c>
      <c r="AA40" t="s">
        <v>412</v>
      </c>
      <c r="AB40" t="s">
        <v>373</v>
      </c>
    </row>
    <row r="41" spans="1:28">
      <c r="A41" t="s">
        <v>422</v>
      </c>
      <c r="B41" t="s">
        <v>370</v>
      </c>
      <c r="D41">
        <v>55.701749999999997</v>
      </c>
      <c r="E41">
        <v>-120.11855</v>
      </c>
      <c r="F41">
        <v>6.8</v>
      </c>
      <c r="G41">
        <v>29792</v>
      </c>
      <c r="H41">
        <v>1156.8</v>
      </c>
      <c r="I41">
        <v>9552</v>
      </c>
      <c r="J41">
        <v>1463.2</v>
      </c>
      <c r="K41">
        <v>9.8000000000000007</v>
      </c>
      <c r="L41">
        <v>901.9</v>
      </c>
      <c r="M41">
        <v>0.4</v>
      </c>
      <c r="N41">
        <v>21.7</v>
      </c>
      <c r="O41">
        <v>66063</v>
      </c>
      <c r="P41">
        <v>96.2</v>
      </c>
      <c r="Q41" s="1" t="s">
        <v>424</v>
      </c>
      <c r="T41">
        <v>165.6</v>
      </c>
      <c r="V41" t="s">
        <v>371</v>
      </c>
      <c r="X41" t="s">
        <v>371</v>
      </c>
      <c r="Y41">
        <v>109283</v>
      </c>
      <c r="AA41" t="s">
        <v>412</v>
      </c>
      <c r="AB41" t="s">
        <v>373</v>
      </c>
    </row>
    <row r="42" spans="1:28">
      <c r="A42" t="s">
        <v>422</v>
      </c>
      <c r="B42" t="s">
        <v>370</v>
      </c>
      <c r="D42">
        <v>55.701749999999997</v>
      </c>
      <c r="E42">
        <v>-120.11855</v>
      </c>
      <c r="F42">
        <v>7.1</v>
      </c>
      <c r="G42">
        <v>35420</v>
      </c>
      <c r="H42">
        <v>1329.9</v>
      </c>
      <c r="I42">
        <v>12872</v>
      </c>
      <c r="J42">
        <v>1766.7</v>
      </c>
      <c r="K42">
        <v>8</v>
      </c>
      <c r="L42">
        <v>1170.5999999999999</v>
      </c>
      <c r="M42">
        <v>0</v>
      </c>
      <c r="N42">
        <v>22.8</v>
      </c>
      <c r="O42">
        <v>79970</v>
      </c>
      <c r="P42">
        <v>125.2</v>
      </c>
      <c r="Q42" s="1" t="s">
        <v>425</v>
      </c>
      <c r="T42">
        <v>113.9</v>
      </c>
      <c r="V42" t="s">
        <v>371</v>
      </c>
      <c r="X42" t="s">
        <v>371</v>
      </c>
      <c r="Y42">
        <v>132863</v>
      </c>
      <c r="AA42" t="s">
        <v>412</v>
      </c>
      <c r="AB42" t="s">
        <v>373</v>
      </c>
    </row>
    <row r="43" spans="1:28">
      <c r="A43" t="s">
        <v>426</v>
      </c>
      <c r="B43" t="s">
        <v>370</v>
      </c>
      <c r="D43">
        <v>55.91142</v>
      </c>
      <c r="E43">
        <v>-120.58123999999999</v>
      </c>
      <c r="F43">
        <v>4.5999999999999996</v>
      </c>
      <c r="G43">
        <v>65537</v>
      </c>
      <c r="H43">
        <v>2262.4</v>
      </c>
      <c r="I43">
        <v>16648</v>
      </c>
      <c r="J43">
        <v>1736.7</v>
      </c>
      <c r="K43">
        <v>11.8</v>
      </c>
      <c r="L43">
        <v>1303.2</v>
      </c>
      <c r="M43">
        <v>0.5</v>
      </c>
      <c r="N43">
        <v>30.8</v>
      </c>
      <c r="O43">
        <v>136721</v>
      </c>
      <c r="P43">
        <v>276.10000000000002</v>
      </c>
      <c r="Q43" s="1" t="s">
        <v>427</v>
      </c>
      <c r="T43">
        <v>71.099999999999994</v>
      </c>
      <c r="V43" t="s">
        <v>371</v>
      </c>
      <c r="X43" t="s">
        <v>371</v>
      </c>
      <c r="Y43">
        <v>224681.2</v>
      </c>
      <c r="AA43" t="s">
        <v>372</v>
      </c>
      <c r="AB43" t="s">
        <v>373</v>
      </c>
    </row>
    <row r="44" spans="1:28">
      <c r="A44" t="s">
        <v>428</v>
      </c>
      <c r="B44" t="s">
        <v>370</v>
      </c>
      <c r="D44">
        <v>55.911070000000002</v>
      </c>
      <c r="E44">
        <v>-120.62369</v>
      </c>
      <c r="F44">
        <v>5.0999999999999996</v>
      </c>
      <c r="G44">
        <v>55896</v>
      </c>
      <c r="H44">
        <v>2083.4</v>
      </c>
      <c r="I44">
        <v>13972</v>
      </c>
      <c r="J44">
        <v>1476</v>
      </c>
      <c r="K44">
        <v>10.7</v>
      </c>
      <c r="L44">
        <v>1259.3</v>
      </c>
      <c r="M44">
        <v>2.2999999999999998</v>
      </c>
      <c r="N44">
        <v>25.8</v>
      </c>
      <c r="O44">
        <v>113867</v>
      </c>
      <c r="P44">
        <v>244.2</v>
      </c>
      <c r="Q44" s="1" t="s">
        <v>429</v>
      </c>
      <c r="T44">
        <v>44</v>
      </c>
      <c r="V44" t="s">
        <v>371</v>
      </c>
      <c r="X44" t="s">
        <v>371</v>
      </c>
      <c r="Y44">
        <v>188952.1</v>
      </c>
      <c r="AA44" t="s">
        <v>372</v>
      </c>
      <c r="AB44" t="s">
        <v>373</v>
      </c>
    </row>
    <row r="45" spans="1:28">
      <c r="A45" t="s">
        <v>430</v>
      </c>
      <c r="B45" t="s">
        <v>370</v>
      </c>
      <c r="D45">
        <v>56.012700000000002</v>
      </c>
      <c r="E45">
        <v>-120.6776</v>
      </c>
      <c r="F45">
        <v>6.6</v>
      </c>
      <c r="G45">
        <v>51136</v>
      </c>
      <c r="H45">
        <v>1788.1</v>
      </c>
      <c r="I45">
        <v>11666</v>
      </c>
      <c r="J45">
        <v>1400.5</v>
      </c>
      <c r="K45">
        <v>4.5</v>
      </c>
      <c r="L45">
        <v>1010</v>
      </c>
      <c r="N45">
        <v>21.9</v>
      </c>
      <c r="O45">
        <v>96200</v>
      </c>
      <c r="Q45" s="1" t="s">
        <v>431</v>
      </c>
      <c r="T45">
        <v>121</v>
      </c>
      <c r="V45" t="s">
        <v>371</v>
      </c>
      <c r="X45" t="s">
        <v>371</v>
      </c>
      <c r="Y45">
        <v>163384.20000000001</v>
      </c>
      <c r="AA45" t="s">
        <v>372</v>
      </c>
      <c r="AB45" t="s">
        <v>373</v>
      </c>
    </row>
    <row r="46" spans="1:28">
      <c r="A46" t="s">
        <v>430</v>
      </c>
      <c r="B46" t="s">
        <v>370</v>
      </c>
      <c r="D46">
        <v>56.012700000000002</v>
      </c>
      <c r="E46">
        <v>-120.6776</v>
      </c>
      <c r="F46">
        <v>6.5</v>
      </c>
      <c r="G46">
        <v>55280</v>
      </c>
      <c r="H46">
        <v>2022.5</v>
      </c>
      <c r="I46">
        <v>12646</v>
      </c>
      <c r="J46">
        <v>1521.2</v>
      </c>
      <c r="K46">
        <v>14.7</v>
      </c>
      <c r="L46">
        <v>1050</v>
      </c>
      <c r="N46">
        <v>21.8</v>
      </c>
      <c r="O46">
        <v>95400</v>
      </c>
      <c r="Q46" s="1" t="s">
        <v>432</v>
      </c>
      <c r="T46">
        <v>141</v>
      </c>
      <c r="V46" t="s">
        <v>371</v>
      </c>
      <c r="X46" t="s">
        <v>371</v>
      </c>
      <c r="Y46">
        <v>168134.3</v>
      </c>
      <c r="AA46" t="s">
        <v>372</v>
      </c>
      <c r="AB46" t="s">
        <v>373</v>
      </c>
    </row>
    <row r="47" spans="1:28">
      <c r="A47" t="s">
        <v>430</v>
      </c>
      <c r="B47" t="s">
        <v>370</v>
      </c>
      <c r="D47">
        <v>56.012700000000002</v>
      </c>
      <c r="E47">
        <v>-120.6776</v>
      </c>
      <c r="F47">
        <v>6.5</v>
      </c>
      <c r="G47">
        <v>54070</v>
      </c>
      <c r="H47">
        <v>1991</v>
      </c>
      <c r="I47">
        <v>12341</v>
      </c>
      <c r="J47">
        <v>1525.4</v>
      </c>
      <c r="K47">
        <v>13.4</v>
      </c>
      <c r="L47">
        <v>1060</v>
      </c>
      <c r="N47">
        <v>23.9</v>
      </c>
      <c r="O47">
        <v>95900</v>
      </c>
      <c r="Q47" s="1" t="s">
        <v>433</v>
      </c>
      <c r="T47">
        <v>123</v>
      </c>
      <c r="V47" t="s">
        <v>371</v>
      </c>
      <c r="X47" t="s">
        <v>371</v>
      </c>
      <c r="Y47">
        <v>167079.5</v>
      </c>
      <c r="AA47" t="s">
        <v>372</v>
      </c>
      <c r="AB47" t="s">
        <v>373</v>
      </c>
    </row>
    <row r="48" spans="1:28">
      <c r="A48" t="s">
        <v>430</v>
      </c>
      <c r="B48" t="s">
        <v>370</v>
      </c>
      <c r="D48">
        <v>56.012700000000002</v>
      </c>
      <c r="E48">
        <v>-120.6776</v>
      </c>
      <c r="F48">
        <v>6.3</v>
      </c>
      <c r="G48">
        <v>54645</v>
      </c>
      <c r="H48">
        <v>1967.5</v>
      </c>
      <c r="I48">
        <v>12609</v>
      </c>
      <c r="J48">
        <v>1496.1</v>
      </c>
      <c r="K48">
        <v>15.6</v>
      </c>
      <c r="L48">
        <v>1060</v>
      </c>
      <c r="N48">
        <v>21.3</v>
      </c>
      <c r="O48">
        <v>93500</v>
      </c>
      <c r="Q48" s="1" t="s">
        <v>434</v>
      </c>
      <c r="T48">
        <v>132</v>
      </c>
      <c r="V48" t="s">
        <v>371</v>
      </c>
      <c r="X48" t="s">
        <v>371</v>
      </c>
      <c r="Y48">
        <v>165484.1</v>
      </c>
      <c r="AA48" t="s">
        <v>372</v>
      </c>
      <c r="AB48" t="s">
        <v>373</v>
      </c>
    </row>
    <row r="49" spans="1:28">
      <c r="A49" t="s">
        <v>430</v>
      </c>
      <c r="B49" t="s">
        <v>370</v>
      </c>
      <c r="D49">
        <v>56.012700000000002</v>
      </c>
      <c r="E49">
        <v>-120.6776</v>
      </c>
      <c r="F49">
        <v>6</v>
      </c>
      <c r="G49">
        <v>59026</v>
      </c>
      <c r="H49">
        <v>2159</v>
      </c>
      <c r="I49">
        <v>14183</v>
      </c>
      <c r="J49">
        <v>1677.4</v>
      </c>
      <c r="K49">
        <v>15.4</v>
      </c>
      <c r="L49">
        <v>1140</v>
      </c>
      <c r="N49">
        <v>21.5</v>
      </c>
      <c r="O49">
        <v>104000</v>
      </c>
      <c r="Q49" s="1" t="s">
        <v>435</v>
      </c>
      <c r="T49">
        <v>146</v>
      </c>
      <c r="V49" t="s">
        <v>371</v>
      </c>
      <c r="X49" t="s">
        <v>371</v>
      </c>
      <c r="Y49">
        <v>182407.3</v>
      </c>
      <c r="AA49" t="s">
        <v>372</v>
      </c>
      <c r="AB49" t="s">
        <v>373</v>
      </c>
    </row>
    <row r="50" spans="1:28">
      <c r="A50" t="s">
        <v>430</v>
      </c>
      <c r="B50" t="s">
        <v>370</v>
      </c>
      <c r="D50">
        <v>56.012700000000002</v>
      </c>
      <c r="E50">
        <v>-120.6776</v>
      </c>
      <c r="F50">
        <v>6.7</v>
      </c>
      <c r="G50">
        <v>43817</v>
      </c>
      <c r="H50">
        <v>1533</v>
      </c>
      <c r="I50">
        <v>10611</v>
      </c>
      <c r="J50">
        <v>1235.8</v>
      </c>
      <c r="K50">
        <v>13.2</v>
      </c>
      <c r="L50">
        <v>935</v>
      </c>
      <c r="N50">
        <v>21.3</v>
      </c>
      <c r="O50">
        <v>98300</v>
      </c>
      <c r="Q50" s="1" t="s">
        <v>436</v>
      </c>
      <c r="T50">
        <v>176</v>
      </c>
      <c r="V50" t="s">
        <v>371</v>
      </c>
      <c r="X50" t="s">
        <v>371</v>
      </c>
      <c r="Y50">
        <v>156678.79999999999</v>
      </c>
      <c r="AA50" t="s">
        <v>372</v>
      </c>
      <c r="AB50" t="s">
        <v>373</v>
      </c>
    </row>
    <row r="51" spans="1:28">
      <c r="A51" t="s">
        <v>430</v>
      </c>
      <c r="B51" t="s">
        <v>370</v>
      </c>
      <c r="D51">
        <v>56.012700000000002</v>
      </c>
      <c r="E51">
        <v>-120.6776</v>
      </c>
      <c r="F51">
        <v>6.4</v>
      </c>
      <c r="G51">
        <v>57338</v>
      </c>
      <c r="H51">
        <v>2098.6999999999998</v>
      </c>
      <c r="I51">
        <v>14360</v>
      </c>
      <c r="J51">
        <v>1685.7</v>
      </c>
      <c r="K51">
        <v>13.5</v>
      </c>
      <c r="L51">
        <v>1000</v>
      </c>
      <c r="N51">
        <v>21.5</v>
      </c>
      <c r="O51">
        <v>95400</v>
      </c>
      <c r="Q51" s="1" t="s">
        <v>437</v>
      </c>
      <c r="T51">
        <v>152</v>
      </c>
      <c r="V51" t="s">
        <v>371</v>
      </c>
      <c r="X51" t="s">
        <v>371</v>
      </c>
      <c r="Y51">
        <v>172107.4</v>
      </c>
      <c r="AA51" t="s">
        <v>372</v>
      </c>
      <c r="AB51" t="s">
        <v>373</v>
      </c>
    </row>
    <row r="52" spans="1:28">
      <c r="A52" t="s">
        <v>430</v>
      </c>
      <c r="B52" t="s">
        <v>370</v>
      </c>
      <c r="D52">
        <v>56.012700000000002</v>
      </c>
      <c r="E52">
        <v>-120.6776</v>
      </c>
      <c r="F52">
        <v>6.5</v>
      </c>
      <c r="G52">
        <v>53175</v>
      </c>
      <c r="H52">
        <v>1958.2</v>
      </c>
      <c r="I52">
        <v>13529</v>
      </c>
      <c r="J52">
        <v>1560.3</v>
      </c>
      <c r="K52">
        <v>13.4</v>
      </c>
      <c r="L52">
        <v>1050</v>
      </c>
      <c r="N52">
        <v>21.6</v>
      </c>
      <c r="O52">
        <v>103000</v>
      </c>
      <c r="Q52" s="1" t="s">
        <v>438</v>
      </c>
      <c r="T52">
        <v>152</v>
      </c>
      <c r="V52" t="s">
        <v>371</v>
      </c>
      <c r="X52" t="s">
        <v>371</v>
      </c>
      <c r="Y52">
        <v>174502.1</v>
      </c>
      <c r="AA52" t="s">
        <v>372</v>
      </c>
      <c r="AB52" t="s">
        <v>373</v>
      </c>
    </row>
    <row r="53" spans="1:28">
      <c r="A53" t="s">
        <v>430</v>
      </c>
      <c r="B53" t="s">
        <v>370</v>
      </c>
      <c r="D53">
        <v>56.012700000000002</v>
      </c>
      <c r="E53">
        <v>-120.6776</v>
      </c>
      <c r="F53">
        <v>6.8</v>
      </c>
      <c r="G53">
        <v>50919</v>
      </c>
      <c r="H53">
        <v>1876.2</v>
      </c>
      <c r="I53">
        <v>11776</v>
      </c>
      <c r="J53">
        <v>1380.8</v>
      </c>
      <c r="K53">
        <v>9.3000000000000007</v>
      </c>
      <c r="L53">
        <v>808</v>
      </c>
      <c r="N53">
        <v>21.8</v>
      </c>
      <c r="O53">
        <v>82100</v>
      </c>
      <c r="Q53" s="1" t="s">
        <v>439</v>
      </c>
      <c r="T53">
        <v>175</v>
      </c>
      <c r="V53" t="s">
        <v>371</v>
      </c>
      <c r="X53" t="s">
        <v>371</v>
      </c>
      <c r="Y53">
        <v>149102.41</v>
      </c>
      <c r="AA53" t="s">
        <v>372</v>
      </c>
      <c r="AB53" t="s">
        <v>373</v>
      </c>
    </row>
    <row r="54" spans="1:28">
      <c r="A54" t="s">
        <v>440</v>
      </c>
      <c r="B54" t="s">
        <v>370</v>
      </c>
      <c r="D54">
        <v>55.677500000000002</v>
      </c>
      <c r="E54">
        <v>-120.21526</v>
      </c>
      <c r="F54">
        <v>6.1</v>
      </c>
      <c r="G54">
        <v>33452</v>
      </c>
      <c r="H54">
        <v>1238.5</v>
      </c>
      <c r="I54">
        <v>3461</v>
      </c>
      <c r="J54">
        <v>608</v>
      </c>
      <c r="K54">
        <v>159.19999999999999</v>
      </c>
      <c r="L54">
        <v>593.4</v>
      </c>
      <c r="M54">
        <v>0</v>
      </c>
      <c r="N54">
        <v>46.4</v>
      </c>
      <c r="O54">
        <v>57314</v>
      </c>
      <c r="P54">
        <v>77.2</v>
      </c>
      <c r="Q54" s="1" t="s">
        <v>441</v>
      </c>
      <c r="T54">
        <v>16.3</v>
      </c>
      <c r="V54" t="s">
        <v>371</v>
      </c>
      <c r="X54" t="s">
        <v>371</v>
      </c>
      <c r="Y54">
        <v>97033.7</v>
      </c>
      <c r="AA54" t="s">
        <v>412</v>
      </c>
      <c r="AB54" t="s">
        <v>373</v>
      </c>
    </row>
    <row r="55" spans="1:28">
      <c r="A55" t="s">
        <v>440</v>
      </c>
      <c r="B55" t="s">
        <v>370</v>
      </c>
      <c r="D55">
        <v>55.677500000000002</v>
      </c>
      <c r="E55">
        <v>-120.21526</v>
      </c>
      <c r="F55">
        <v>6.3</v>
      </c>
      <c r="G55">
        <v>21385</v>
      </c>
      <c r="H55">
        <v>919.6</v>
      </c>
      <c r="I55">
        <v>2783</v>
      </c>
      <c r="J55">
        <v>457.4</v>
      </c>
      <c r="K55">
        <v>11.1</v>
      </c>
      <c r="L55">
        <v>422.6</v>
      </c>
      <c r="M55">
        <v>0</v>
      </c>
      <c r="N55">
        <v>26.6</v>
      </c>
      <c r="O55">
        <v>39435</v>
      </c>
      <c r="P55">
        <v>50.8</v>
      </c>
      <c r="Q55" s="1" t="s">
        <v>442</v>
      </c>
      <c r="T55">
        <v>88.9</v>
      </c>
      <c r="V55" t="s">
        <v>371</v>
      </c>
      <c r="X55" t="s">
        <v>371</v>
      </c>
      <c r="Y55">
        <v>65632</v>
      </c>
      <c r="AA55" t="s">
        <v>412</v>
      </c>
      <c r="AB55" t="s">
        <v>373</v>
      </c>
    </row>
    <row r="56" spans="1:28">
      <c r="A56" t="s">
        <v>443</v>
      </c>
      <c r="B56" t="s">
        <v>370</v>
      </c>
      <c r="D56">
        <v>55.911110000000001</v>
      </c>
      <c r="E56">
        <v>-120.61675</v>
      </c>
      <c r="F56">
        <v>5.4</v>
      </c>
      <c r="G56">
        <v>57489</v>
      </c>
      <c r="H56">
        <v>2086.5</v>
      </c>
      <c r="I56">
        <v>14233</v>
      </c>
      <c r="J56">
        <v>1506.6</v>
      </c>
      <c r="K56">
        <v>10.7</v>
      </c>
      <c r="L56">
        <v>1244.4000000000001</v>
      </c>
      <c r="M56">
        <v>0.8</v>
      </c>
      <c r="N56">
        <v>26.2</v>
      </c>
      <c r="O56">
        <v>115192</v>
      </c>
      <c r="P56">
        <v>248</v>
      </c>
      <c r="Q56" s="1" t="s">
        <v>444</v>
      </c>
      <c r="T56">
        <v>64.400000000000006</v>
      </c>
      <c r="V56" t="s">
        <v>371</v>
      </c>
      <c r="X56" t="s">
        <v>371</v>
      </c>
      <c r="Y56">
        <v>192168</v>
      </c>
      <c r="AA56" t="s">
        <v>372</v>
      </c>
      <c r="AB56" t="s">
        <v>373</v>
      </c>
    </row>
    <row r="57" spans="1:28">
      <c r="A57" t="s">
        <v>443</v>
      </c>
      <c r="B57" t="s">
        <v>370</v>
      </c>
      <c r="D57">
        <v>55.911110000000001</v>
      </c>
      <c r="E57">
        <v>-120.61675</v>
      </c>
      <c r="F57">
        <v>5.0999999999999996</v>
      </c>
      <c r="G57">
        <v>60782</v>
      </c>
      <c r="H57">
        <v>2094.9</v>
      </c>
      <c r="I57">
        <v>15301</v>
      </c>
      <c r="J57">
        <v>1567.3</v>
      </c>
      <c r="K57">
        <v>9.3000000000000007</v>
      </c>
      <c r="L57">
        <v>1334.3</v>
      </c>
      <c r="M57">
        <v>0.7</v>
      </c>
      <c r="N57">
        <v>26.4</v>
      </c>
      <c r="O57">
        <v>123363</v>
      </c>
      <c r="P57">
        <v>243.2</v>
      </c>
      <c r="Q57" s="1" t="s">
        <v>445</v>
      </c>
      <c r="T57">
        <v>44.3</v>
      </c>
      <c r="V57" t="s">
        <v>371</v>
      </c>
      <c r="X57" t="s">
        <v>371</v>
      </c>
      <c r="Y57">
        <v>204839.2</v>
      </c>
      <c r="AA57" t="s">
        <v>372</v>
      </c>
      <c r="AB57" t="s">
        <v>373</v>
      </c>
    </row>
    <row r="58" spans="1:28">
      <c r="A58" t="s">
        <v>443</v>
      </c>
      <c r="B58" t="s">
        <v>370</v>
      </c>
      <c r="D58">
        <v>55.911110000000001</v>
      </c>
      <c r="E58">
        <v>-120.61675</v>
      </c>
      <c r="F58">
        <v>4.7</v>
      </c>
      <c r="G58">
        <v>64229</v>
      </c>
      <c r="H58">
        <v>2287.3000000000002</v>
      </c>
      <c r="I58">
        <v>16349</v>
      </c>
      <c r="J58">
        <v>1668.2</v>
      </c>
      <c r="K58">
        <v>10.9</v>
      </c>
      <c r="L58">
        <v>1434.2</v>
      </c>
      <c r="M58">
        <v>1.3</v>
      </c>
      <c r="N58">
        <v>28.3</v>
      </c>
      <c r="O58">
        <v>131280</v>
      </c>
      <c r="P58">
        <v>270</v>
      </c>
      <c r="Q58" s="1" t="s">
        <v>446</v>
      </c>
      <c r="T58">
        <v>36.1</v>
      </c>
      <c r="V58" t="s">
        <v>371</v>
      </c>
      <c r="X58" t="s">
        <v>371</v>
      </c>
      <c r="Y58">
        <v>217671.2</v>
      </c>
      <c r="AA58" t="s">
        <v>372</v>
      </c>
      <c r="AB58" t="s">
        <v>373</v>
      </c>
    </row>
    <row r="59" spans="1:28">
      <c r="A59" t="s">
        <v>447</v>
      </c>
      <c r="B59" t="s">
        <v>370</v>
      </c>
      <c r="D59">
        <v>55.663989999999998</v>
      </c>
      <c r="E59">
        <v>-120.18128</v>
      </c>
      <c r="F59">
        <v>7.1</v>
      </c>
      <c r="G59">
        <v>21264</v>
      </c>
      <c r="H59">
        <v>940.9</v>
      </c>
      <c r="I59">
        <v>2353</v>
      </c>
      <c r="J59">
        <v>364.7</v>
      </c>
      <c r="K59">
        <v>8</v>
      </c>
      <c r="L59">
        <v>378.8</v>
      </c>
      <c r="M59">
        <v>0.2</v>
      </c>
      <c r="N59">
        <v>32.1</v>
      </c>
      <c r="O59">
        <v>37487</v>
      </c>
      <c r="P59">
        <v>42</v>
      </c>
      <c r="Q59" s="1" t="s">
        <v>448</v>
      </c>
      <c r="T59">
        <v>54.3</v>
      </c>
      <c r="V59" t="s">
        <v>371</v>
      </c>
      <c r="X59" t="s">
        <v>371</v>
      </c>
      <c r="Y59">
        <v>62978.7</v>
      </c>
      <c r="AA59" t="s">
        <v>412</v>
      </c>
      <c r="AB59" t="s">
        <v>373</v>
      </c>
    </row>
    <row r="60" spans="1:28">
      <c r="A60" t="s">
        <v>447</v>
      </c>
      <c r="B60" t="s">
        <v>370</v>
      </c>
      <c r="D60">
        <v>55.663989999999998</v>
      </c>
      <c r="E60">
        <v>-120.18128</v>
      </c>
      <c r="F60">
        <v>7</v>
      </c>
      <c r="G60">
        <v>19858</v>
      </c>
      <c r="H60">
        <v>855.7</v>
      </c>
      <c r="I60">
        <v>2134</v>
      </c>
      <c r="J60">
        <v>333.5</v>
      </c>
      <c r="K60">
        <v>7.5</v>
      </c>
      <c r="L60">
        <v>344.1</v>
      </c>
      <c r="M60">
        <v>0.1</v>
      </c>
      <c r="N60">
        <v>29.2</v>
      </c>
      <c r="O60">
        <v>34332</v>
      </c>
      <c r="P60">
        <v>41.8</v>
      </c>
      <c r="Q60" s="1" t="s">
        <v>449</v>
      </c>
      <c r="T60">
        <v>71.8</v>
      </c>
      <c r="V60" t="s">
        <v>371</v>
      </c>
      <c r="X60" t="s">
        <v>371</v>
      </c>
      <c r="Y60">
        <v>58054</v>
      </c>
      <c r="AA60" t="s">
        <v>412</v>
      </c>
      <c r="AB60" t="s">
        <v>373</v>
      </c>
    </row>
    <row r="61" spans="1:28">
      <c r="A61" t="s">
        <v>450</v>
      </c>
      <c r="B61" t="s">
        <v>370</v>
      </c>
      <c r="D61">
        <v>56.025880000000001</v>
      </c>
      <c r="E61">
        <v>-120.66406000000001</v>
      </c>
      <c r="F61">
        <v>4.0999999999999996</v>
      </c>
      <c r="G61">
        <v>71850</v>
      </c>
      <c r="H61">
        <v>2442</v>
      </c>
      <c r="I61">
        <v>19288</v>
      </c>
      <c r="J61">
        <v>1933.8</v>
      </c>
      <c r="K61">
        <v>9.5</v>
      </c>
      <c r="L61">
        <v>1341.1</v>
      </c>
      <c r="M61">
        <v>2</v>
      </c>
      <c r="N61">
        <v>18.3</v>
      </c>
      <c r="O61">
        <v>149282</v>
      </c>
      <c r="P61">
        <v>280.7</v>
      </c>
      <c r="Q61" s="1" t="s">
        <v>377</v>
      </c>
      <c r="T61">
        <v>199.1</v>
      </c>
      <c r="V61" t="s">
        <v>371</v>
      </c>
      <c r="X61" t="s">
        <v>371</v>
      </c>
      <c r="Y61">
        <v>246731.5</v>
      </c>
      <c r="AA61" t="s">
        <v>372</v>
      </c>
      <c r="AB61" t="s">
        <v>373</v>
      </c>
    </row>
    <row r="62" spans="1:28">
      <c r="A62" t="s">
        <v>450</v>
      </c>
      <c r="B62" t="s">
        <v>370</v>
      </c>
      <c r="D62">
        <v>56.025880000000001</v>
      </c>
      <c r="E62">
        <v>-120.66406000000001</v>
      </c>
      <c r="F62">
        <v>4</v>
      </c>
      <c r="G62">
        <v>73738</v>
      </c>
      <c r="H62">
        <v>2169.8000000000002</v>
      </c>
      <c r="I62">
        <v>20538</v>
      </c>
      <c r="J62">
        <v>1813.6</v>
      </c>
      <c r="K62">
        <v>8.1</v>
      </c>
      <c r="L62">
        <v>1090</v>
      </c>
      <c r="M62">
        <v>1.4</v>
      </c>
      <c r="N62">
        <v>21</v>
      </c>
      <c r="O62">
        <v>151544</v>
      </c>
      <c r="P62">
        <v>281</v>
      </c>
      <c r="Q62" s="1" t="s">
        <v>451</v>
      </c>
      <c r="T62">
        <v>204</v>
      </c>
      <c r="V62" t="s">
        <v>371</v>
      </c>
      <c r="X62" t="s">
        <v>371</v>
      </c>
      <c r="Y62">
        <v>251491.4</v>
      </c>
      <c r="AA62" t="s">
        <v>372</v>
      </c>
      <c r="AB62" t="s">
        <v>373</v>
      </c>
    </row>
    <row r="63" spans="1:28">
      <c r="A63" t="s">
        <v>450</v>
      </c>
      <c r="B63" t="s">
        <v>370</v>
      </c>
      <c r="D63">
        <v>56.025880000000001</v>
      </c>
      <c r="E63">
        <v>-120.66406000000001</v>
      </c>
      <c r="F63">
        <v>4.0999999999999996</v>
      </c>
      <c r="G63">
        <v>73074</v>
      </c>
      <c r="H63">
        <v>2305</v>
      </c>
      <c r="I63">
        <v>20435</v>
      </c>
      <c r="J63">
        <v>1812.6</v>
      </c>
      <c r="K63">
        <v>17.5</v>
      </c>
      <c r="L63">
        <v>1545.5</v>
      </c>
      <c r="M63">
        <v>1.1000000000000001</v>
      </c>
      <c r="N63">
        <v>25.4</v>
      </c>
      <c r="O63">
        <v>152208</v>
      </c>
      <c r="P63">
        <v>285.8</v>
      </c>
      <c r="Q63" s="1" t="s">
        <v>452</v>
      </c>
      <c r="T63">
        <v>188.6</v>
      </c>
      <c r="V63" t="s">
        <v>371</v>
      </c>
      <c r="X63" t="s">
        <v>371</v>
      </c>
      <c r="Y63">
        <v>251982.2</v>
      </c>
      <c r="AA63" t="s">
        <v>372</v>
      </c>
      <c r="AB63" t="s">
        <v>373</v>
      </c>
    </row>
    <row r="64" spans="1:28">
      <c r="A64" t="s">
        <v>450</v>
      </c>
      <c r="B64" t="s">
        <v>370</v>
      </c>
      <c r="D64">
        <v>56.025880000000001</v>
      </c>
      <c r="E64">
        <v>-120.66406000000001</v>
      </c>
      <c r="F64">
        <v>3.6</v>
      </c>
      <c r="G64">
        <v>74564</v>
      </c>
      <c r="H64">
        <v>2438.3000000000002</v>
      </c>
      <c r="I64">
        <v>20582</v>
      </c>
      <c r="J64">
        <v>2007.8</v>
      </c>
      <c r="K64">
        <v>10.4</v>
      </c>
      <c r="L64">
        <v>1263</v>
      </c>
      <c r="M64">
        <v>0.5</v>
      </c>
      <c r="N64">
        <v>17.600000000000001</v>
      </c>
      <c r="O64">
        <v>154463</v>
      </c>
      <c r="P64">
        <v>281.2</v>
      </c>
      <c r="Q64" s="1" t="s">
        <v>453</v>
      </c>
      <c r="T64">
        <v>191.1</v>
      </c>
      <c r="V64" t="s">
        <v>371</v>
      </c>
      <c r="X64" t="s">
        <v>371</v>
      </c>
      <c r="Y64">
        <v>255908.2</v>
      </c>
      <c r="AA64" t="s">
        <v>372</v>
      </c>
      <c r="AB64" t="s">
        <v>373</v>
      </c>
    </row>
    <row r="65" spans="1:28">
      <c r="A65" t="s">
        <v>450</v>
      </c>
      <c r="B65" t="s">
        <v>370</v>
      </c>
      <c r="D65">
        <v>56.025880000000001</v>
      </c>
      <c r="E65">
        <v>-120.66406000000001</v>
      </c>
      <c r="F65">
        <v>3.9</v>
      </c>
      <c r="G65">
        <v>77669</v>
      </c>
      <c r="H65">
        <v>2288</v>
      </c>
      <c r="I65">
        <v>21486</v>
      </c>
      <c r="J65">
        <v>1959.8</v>
      </c>
      <c r="K65">
        <v>20.2</v>
      </c>
      <c r="L65">
        <v>1438.3</v>
      </c>
      <c r="M65">
        <v>0.1</v>
      </c>
      <c r="N65">
        <v>28.8</v>
      </c>
      <c r="O65">
        <v>159924</v>
      </c>
      <c r="P65">
        <v>295.7</v>
      </c>
      <c r="Q65" s="1" t="s">
        <v>454</v>
      </c>
      <c r="T65">
        <v>201.5</v>
      </c>
      <c r="V65" t="s">
        <v>371</v>
      </c>
      <c r="X65" t="s">
        <v>371</v>
      </c>
      <c r="Y65">
        <v>265396.5</v>
      </c>
      <c r="AA65" t="s">
        <v>372</v>
      </c>
      <c r="AB65" t="s">
        <v>373</v>
      </c>
    </row>
    <row r="66" spans="1:28">
      <c r="A66" t="s">
        <v>450</v>
      </c>
      <c r="B66" t="s">
        <v>370</v>
      </c>
      <c r="D66">
        <v>56.025880000000001</v>
      </c>
      <c r="E66">
        <v>-120.66406000000001</v>
      </c>
      <c r="F66">
        <v>3.7</v>
      </c>
      <c r="G66">
        <v>74328</v>
      </c>
      <c r="H66">
        <v>2278.3000000000002</v>
      </c>
      <c r="I66">
        <v>20548</v>
      </c>
      <c r="J66">
        <v>1749</v>
      </c>
      <c r="K66">
        <v>11.6</v>
      </c>
      <c r="L66">
        <v>1260.0999999999999</v>
      </c>
      <c r="M66">
        <v>3.6</v>
      </c>
      <c r="N66">
        <v>17.7</v>
      </c>
      <c r="O66">
        <v>154652</v>
      </c>
      <c r="P66">
        <v>289.7</v>
      </c>
      <c r="Q66" s="1" t="s">
        <v>455</v>
      </c>
      <c r="T66">
        <v>196.3</v>
      </c>
      <c r="V66" t="s">
        <v>371</v>
      </c>
      <c r="X66" t="s">
        <v>371</v>
      </c>
      <c r="Y66">
        <v>255416.7</v>
      </c>
      <c r="AA66" t="s">
        <v>372</v>
      </c>
      <c r="AB66" t="s">
        <v>373</v>
      </c>
    </row>
    <row r="67" spans="1:28">
      <c r="A67" t="s">
        <v>450</v>
      </c>
      <c r="B67" t="s">
        <v>370</v>
      </c>
      <c r="D67">
        <v>56.025880000000001</v>
      </c>
      <c r="E67">
        <v>-120.66406000000001</v>
      </c>
      <c r="F67">
        <v>3.8</v>
      </c>
      <c r="G67">
        <v>78874</v>
      </c>
      <c r="H67">
        <v>2283.6999999999998</v>
      </c>
      <c r="I67">
        <v>22078</v>
      </c>
      <c r="J67">
        <v>1948.8</v>
      </c>
      <c r="K67">
        <v>22.7</v>
      </c>
      <c r="L67">
        <v>1435.5</v>
      </c>
      <c r="M67">
        <v>0.7</v>
      </c>
      <c r="N67">
        <v>26.2</v>
      </c>
      <c r="O67">
        <v>160962</v>
      </c>
      <c r="P67">
        <v>290.8</v>
      </c>
      <c r="Q67" s="1" t="s">
        <v>456</v>
      </c>
      <c r="T67">
        <v>176.7</v>
      </c>
      <c r="V67" t="s">
        <v>371</v>
      </c>
      <c r="X67" t="s">
        <v>371</v>
      </c>
      <c r="Y67">
        <v>268182.90000000002</v>
      </c>
      <c r="AA67" t="s">
        <v>372</v>
      </c>
      <c r="AB67" t="s">
        <v>373</v>
      </c>
    </row>
    <row r="68" spans="1:28">
      <c r="A68" t="s">
        <v>457</v>
      </c>
      <c r="B68" t="s">
        <v>370</v>
      </c>
      <c r="D68">
        <v>55.897460000000002</v>
      </c>
      <c r="E68">
        <v>-120.61578</v>
      </c>
      <c r="F68">
        <v>5.2</v>
      </c>
      <c r="G68">
        <v>59295</v>
      </c>
      <c r="H68">
        <v>2156.5</v>
      </c>
      <c r="I68">
        <v>14946</v>
      </c>
      <c r="J68">
        <v>1548.4</v>
      </c>
      <c r="K68">
        <v>16</v>
      </c>
      <c r="L68">
        <v>1399.1</v>
      </c>
      <c r="M68">
        <v>3.2</v>
      </c>
      <c r="N68">
        <v>26.7</v>
      </c>
      <c r="O68">
        <v>122746</v>
      </c>
      <c r="P68">
        <v>241.8</v>
      </c>
      <c r="Q68" s="1" t="s">
        <v>458</v>
      </c>
      <c r="T68">
        <v>34.9</v>
      </c>
      <c r="V68" t="s">
        <v>371</v>
      </c>
      <c r="X68" t="s">
        <v>371</v>
      </c>
      <c r="Y68">
        <v>202485.2</v>
      </c>
      <c r="AA68" t="s">
        <v>372</v>
      </c>
      <c r="AB68" t="s">
        <v>373</v>
      </c>
    </row>
    <row r="69" spans="1:28">
      <c r="A69" t="s">
        <v>457</v>
      </c>
      <c r="B69" t="s">
        <v>370</v>
      </c>
      <c r="D69">
        <v>55.897460000000002</v>
      </c>
      <c r="E69">
        <v>-120.61578</v>
      </c>
      <c r="F69">
        <v>4.8</v>
      </c>
      <c r="G69">
        <v>61296</v>
      </c>
      <c r="H69">
        <v>2143.5</v>
      </c>
      <c r="I69">
        <v>15370</v>
      </c>
      <c r="J69">
        <v>1556.9</v>
      </c>
      <c r="K69">
        <v>11.5</v>
      </c>
      <c r="L69">
        <v>1391.2</v>
      </c>
      <c r="M69">
        <v>1.8</v>
      </c>
      <c r="N69">
        <v>28.6</v>
      </c>
      <c r="O69">
        <v>123313</v>
      </c>
      <c r="P69">
        <v>257</v>
      </c>
      <c r="Q69" s="1" t="s">
        <v>459</v>
      </c>
      <c r="T69">
        <v>44.7</v>
      </c>
      <c r="V69" t="s">
        <v>371</v>
      </c>
      <c r="X69" t="s">
        <v>371</v>
      </c>
      <c r="Y69">
        <v>205484.3</v>
      </c>
      <c r="AA69" t="s">
        <v>372</v>
      </c>
      <c r="AB69" t="s">
        <v>373</v>
      </c>
    </row>
    <row r="70" spans="1:28">
      <c r="A70" t="s">
        <v>457</v>
      </c>
      <c r="B70" t="s">
        <v>370</v>
      </c>
      <c r="D70">
        <v>55.897460000000002</v>
      </c>
      <c r="E70">
        <v>-120.61578</v>
      </c>
      <c r="F70">
        <v>4.9000000000000004</v>
      </c>
      <c r="G70">
        <v>59949</v>
      </c>
      <c r="H70">
        <v>2160.9</v>
      </c>
      <c r="I70">
        <v>15233</v>
      </c>
      <c r="J70">
        <v>1582.8</v>
      </c>
      <c r="K70">
        <v>11.6</v>
      </c>
      <c r="L70">
        <v>1438.3</v>
      </c>
      <c r="M70">
        <v>1.1000000000000001</v>
      </c>
      <c r="N70">
        <v>26.3</v>
      </c>
      <c r="O70">
        <v>123537</v>
      </c>
      <c r="P70">
        <v>254.9</v>
      </c>
      <c r="Q70" s="1" t="s">
        <v>460</v>
      </c>
      <c r="T70">
        <v>30.9</v>
      </c>
      <c r="V70" t="s">
        <v>371</v>
      </c>
      <c r="X70" t="s">
        <v>371</v>
      </c>
      <c r="Y70">
        <v>204298.3</v>
      </c>
      <c r="AA70" t="s">
        <v>372</v>
      </c>
      <c r="AB70" t="s">
        <v>373</v>
      </c>
    </row>
    <row r="71" spans="1:28">
      <c r="A71" t="s">
        <v>461</v>
      </c>
      <c r="B71" t="s">
        <v>370</v>
      </c>
      <c r="D71">
        <v>55.198450000000001</v>
      </c>
      <c r="E71">
        <v>-119.13052</v>
      </c>
      <c r="F71">
        <v>7.8</v>
      </c>
      <c r="G71">
        <v>46590</v>
      </c>
      <c r="H71">
        <v>2031.3</v>
      </c>
      <c r="I71">
        <v>3357</v>
      </c>
      <c r="J71">
        <v>983</v>
      </c>
      <c r="K71">
        <v>1.7</v>
      </c>
      <c r="L71">
        <v>244.8</v>
      </c>
      <c r="M71">
        <v>0</v>
      </c>
      <c r="N71">
        <v>58.9</v>
      </c>
      <c r="O71">
        <v>80085</v>
      </c>
      <c r="P71">
        <v>147.19999999999999</v>
      </c>
      <c r="Q71" s="1" t="s">
        <v>423</v>
      </c>
      <c r="T71">
        <v>943.3</v>
      </c>
      <c r="V71" t="s">
        <v>371</v>
      </c>
      <c r="X71" t="s">
        <v>371</v>
      </c>
      <c r="Y71">
        <v>134501.4</v>
      </c>
      <c r="AA71" t="s">
        <v>371</v>
      </c>
      <c r="AB71" t="s">
        <v>373</v>
      </c>
    </row>
    <row r="72" spans="1:28">
      <c r="A72" t="s">
        <v>462</v>
      </c>
      <c r="B72" t="s">
        <v>370</v>
      </c>
      <c r="D72">
        <v>55.898119999999999</v>
      </c>
      <c r="E72">
        <v>-120.61344</v>
      </c>
      <c r="F72">
        <v>4.7</v>
      </c>
      <c r="G72">
        <v>61808</v>
      </c>
      <c r="H72">
        <v>2212</v>
      </c>
      <c r="I72">
        <v>15361</v>
      </c>
      <c r="J72">
        <v>1561.5</v>
      </c>
      <c r="K72">
        <v>17.100000000000001</v>
      </c>
      <c r="L72">
        <v>1390</v>
      </c>
      <c r="M72">
        <v>1.8</v>
      </c>
      <c r="N72">
        <v>26.8</v>
      </c>
      <c r="O72">
        <v>122550</v>
      </c>
      <c r="P72">
        <v>250.4</v>
      </c>
      <c r="Q72" s="1" t="s">
        <v>417</v>
      </c>
      <c r="T72">
        <v>44.3</v>
      </c>
      <c r="V72" t="s">
        <v>371</v>
      </c>
      <c r="X72" t="s">
        <v>371</v>
      </c>
      <c r="Y72">
        <v>205299.20000000001</v>
      </c>
      <c r="AA72" t="s">
        <v>372</v>
      </c>
      <c r="AB72" t="s">
        <v>373</v>
      </c>
    </row>
    <row r="73" spans="1:28">
      <c r="A73" t="s">
        <v>462</v>
      </c>
      <c r="B73" t="s">
        <v>370</v>
      </c>
      <c r="D73">
        <v>55.898119999999999</v>
      </c>
      <c r="E73">
        <v>-120.61344</v>
      </c>
      <c r="F73">
        <v>4.7</v>
      </c>
      <c r="G73">
        <v>63704</v>
      </c>
      <c r="H73">
        <v>2190</v>
      </c>
      <c r="I73">
        <v>15785</v>
      </c>
      <c r="J73">
        <v>1553.2</v>
      </c>
      <c r="K73">
        <v>14.4</v>
      </c>
      <c r="L73">
        <v>1419.8</v>
      </c>
      <c r="M73">
        <v>1</v>
      </c>
      <c r="N73">
        <v>27.6</v>
      </c>
      <c r="O73">
        <v>125696</v>
      </c>
      <c r="P73">
        <v>255.1</v>
      </c>
      <c r="Q73" s="1" t="s">
        <v>463</v>
      </c>
      <c r="T73">
        <v>35.4</v>
      </c>
      <c r="V73" t="s">
        <v>371</v>
      </c>
      <c r="X73" t="s">
        <v>371</v>
      </c>
      <c r="Y73">
        <v>210755.1</v>
      </c>
      <c r="AA73" t="s">
        <v>372</v>
      </c>
      <c r="AB73" t="s">
        <v>373</v>
      </c>
    </row>
    <row r="74" spans="1:28">
      <c r="A74" t="s">
        <v>462</v>
      </c>
      <c r="B74" t="s">
        <v>370</v>
      </c>
      <c r="D74">
        <v>55.898119999999999</v>
      </c>
      <c r="E74">
        <v>-120.61344</v>
      </c>
      <c r="F74">
        <v>4.4000000000000004</v>
      </c>
      <c r="G74">
        <v>61715</v>
      </c>
      <c r="H74">
        <v>2251.4</v>
      </c>
      <c r="I74">
        <v>15563</v>
      </c>
      <c r="J74">
        <v>1596.4</v>
      </c>
      <c r="K74">
        <v>16.2</v>
      </c>
      <c r="L74">
        <v>1452</v>
      </c>
      <c r="M74">
        <v>1.1000000000000001</v>
      </c>
      <c r="N74">
        <v>27.7</v>
      </c>
      <c r="O74">
        <v>131325</v>
      </c>
      <c r="P74">
        <v>263.2</v>
      </c>
      <c r="Q74" s="1" t="s">
        <v>464</v>
      </c>
      <c r="T74">
        <v>29.9</v>
      </c>
      <c r="V74" t="s">
        <v>371</v>
      </c>
      <c r="X74" t="s">
        <v>371</v>
      </c>
      <c r="Y74">
        <v>214317.4</v>
      </c>
      <c r="AA74" t="s">
        <v>372</v>
      </c>
      <c r="AB74" t="s">
        <v>373</v>
      </c>
    </row>
    <row r="75" spans="1:28">
      <c r="A75" t="s">
        <v>465</v>
      </c>
      <c r="B75" t="s">
        <v>370</v>
      </c>
      <c r="D75">
        <v>56.00309</v>
      </c>
      <c r="E75">
        <v>-120.66529</v>
      </c>
      <c r="F75">
        <v>4.5999999999999996</v>
      </c>
      <c r="G75">
        <v>38430</v>
      </c>
      <c r="H75">
        <v>1376.5</v>
      </c>
      <c r="I75">
        <v>9036</v>
      </c>
      <c r="J75">
        <v>1028.5</v>
      </c>
      <c r="K75">
        <v>7</v>
      </c>
      <c r="L75">
        <v>597.5</v>
      </c>
      <c r="M75">
        <v>2.2999999999999998</v>
      </c>
      <c r="N75">
        <v>18.399999999999999</v>
      </c>
      <c r="O75">
        <v>80538</v>
      </c>
      <c r="P75">
        <v>138.80000000000001</v>
      </c>
      <c r="Q75" s="1" t="s">
        <v>466</v>
      </c>
      <c r="T75">
        <v>159.80000000000001</v>
      </c>
      <c r="V75" t="s">
        <v>371</v>
      </c>
      <c r="X75" t="s">
        <v>371</v>
      </c>
      <c r="Y75">
        <v>131395.20000000001</v>
      </c>
      <c r="AA75" t="s">
        <v>372</v>
      </c>
      <c r="AB75" t="s">
        <v>373</v>
      </c>
    </row>
    <row r="76" spans="1:28">
      <c r="A76" t="s">
        <v>465</v>
      </c>
      <c r="B76" t="s">
        <v>370</v>
      </c>
      <c r="D76">
        <v>56.00309</v>
      </c>
      <c r="E76">
        <v>-120.66529</v>
      </c>
      <c r="F76">
        <v>4.7</v>
      </c>
      <c r="G76">
        <v>48742</v>
      </c>
      <c r="H76">
        <v>1645.5</v>
      </c>
      <c r="I76">
        <v>10942</v>
      </c>
      <c r="J76">
        <v>1237.7</v>
      </c>
      <c r="K76">
        <v>7.5</v>
      </c>
      <c r="L76">
        <v>724.7</v>
      </c>
      <c r="M76">
        <v>1</v>
      </c>
      <c r="N76">
        <v>21</v>
      </c>
      <c r="O76">
        <v>98566</v>
      </c>
      <c r="P76">
        <v>145.5</v>
      </c>
      <c r="Q76" s="1" t="s">
        <v>467</v>
      </c>
      <c r="T76">
        <v>165.2</v>
      </c>
      <c r="V76" t="s">
        <v>371</v>
      </c>
      <c r="X76" t="s">
        <v>371</v>
      </c>
      <c r="Y76">
        <v>162263.5</v>
      </c>
      <c r="AA76" t="s">
        <v>372</v>
      </c>
      <c r="AB76" t="s">
        <v>373</v>
      </c>
    </row>
    <row r="77" spans="1:28">
      <c r="A77" t="s">
        <v>465</v>
      </c>
      <c r="B77" t="s">
        <v>370</v>
      </c>
      <c r="D77">
        <v>56.00309</v>
      </c>
      <c r="E77">
        <v>-120.66529</v>
      </c>
      <c r="F77">
        <v>4.5999999999999996</v>
      </c>
      <c r="G77">
        <v>59713</v>
      </c>
      <c r="H77">
        <v>2415.6</v>
      </c>
      <c r="I77">
        <v>15668</v>
      </c>
      <c r="J77">
        <v>1983.7</v>
      </c>
      <c r="K77">
        <v>8.8000000000000007</v>
      </c>
      <c r="L77">
        <v>1221</v>
      </c>
      <c r="M77">
        <v>1.9</v>
      </c>
      <c r="N77">
        <v>17.8</v>
      </c>
      <c r="O77">
        <v>120540</v>
      </c>
      <c r="P77">
        <v>224.6</v>
      </c>
      <c r="Q77" s="1" t="s">
        <v>468</v>
      </c>
      <c r="T77">
        <v>204.2</v>
      </c>
      <c r="V77" t="s">
        <v>371</v>
      </c>
      <c r="X77" t="s">
        <v>371</v>
      </c>
      <c r="Y77">
        <v>202087.2</v>
      </c>
      <c r="AA77" t="s">
        <v>372</v>
      </c>
      <c r="AB77" t="s">
        <v>373</v>
      </c>
    </row>
    <row r="78" spans="1:28">
      <c r="A78" t="s">
        <v>469</v>
      </c>
      <c r="B78" t="s">
        <v>370</v>
      </c>
      <c r="D78">
        <v>55.912669999999999</v>
      </c>
      <c r="E78">
        <v>-120.60290000000001</v>
      </c>
      <c r="F78">
        <v>4.5999999999999996</v>
      </c>
      <c r="G78">
        <v>61780</v>
      </c>
      <c r="H78">
        <v>2167.5</v>
      </c>
      <c r="I78">
        <v>15499</v>
      </c>
      <c r="J78">
        <v>1655.5</v>
      </c>
      <c r="K78">
        <v>9.4</v>
      </c>
      <c r="L78">
        <v>1340.6</v>
      </c>
      <c r="M78">
        <v>0.4</v>
      </c>
      <c r="N78">
        <v>27</v>
      </c>
      <c r="O78">
        <v>129120</v>
      </c>
      <c r="P78">
        <v>259.8</v>
      </c>
      <c r="Q78" s="1" t="s">
        <v>464</v>
      </c>
      <c r="T78">
        <v>57.1</v>
      </c>
      <c r="V78" t="s">
        <v>371</v>
      </c>
      <c r="X78" t="s">
        <v>371</v>
      </c>
      <c r="Y78">
        <v>211990.8</v>
      </c>
      <c r="AA78" t="s">
        <v>372</v>
      </c>
      <c r="AB78" t="s">
        <v>373</v>
      </c>
    </row>
    <row r="79" spans="1:28">
      <c r="A79" t="s">
        <v>469</v>
      </c>
      <c r="B79" t="s">
        <v>370</v>
      </c>
      <c r="D79">
        <v>55.912669999999999</v>
      </c>
      <c r="E79">
        <v>-120.60290000000001</v>
      </c>
      <c r="F79">
        <v>4.3</v>
      </c>
      <c r="G79">
        <v>67183</v>
      </c>
      <c r="H79">
        <v>2438.8000000000002</v>
      </c>
      <c r="I79">
        <v>17183</v>
      </c>
      <c r="J79">
        <v>1962.5</v>
      </c>
      <c r="K79">
        <v>9.1</v>
      </c>
      <c r="L79">
        <v>1316.5</v>
      </c>
      <c r="M79">
        <v>0.7</v>
      </c>
      <c r="N79">
        <v>18.5</v>
      </c>
      <c r="O79">
        <v>134445</v>
      </c>
      <c r="P79">
        <v>274.8</v>
      </c>
      <c r="Q79" s="1" t="s">
        <v>470</v>
      </c>
      <c r="T79">
        <v>50.8</v>
      </c>
      <c r="V79" t="s">
        <v>371</v>
      </c>
      <c r="X79" t="s">
        <v>371</v>
      </c>
      <c r="Y79">
        <v>224971.8</v>
      </c>
      <c r="AA79" t="s">
        <v>372</v>
      </c>
      <c r="AB79" t="s">
        <v>373</v>
      </c>
    </row>
    <row r="80" spans="1:28">
      <c r="A80" t="s">
        <v>469</v>
      </c>
      <c r="B80" t="s">
        <v>370</v>
      </c>
      <c r="D80">
        <v>55.912669999999999</v>
      </c>
      <c r="E80">
        <v>-120.60290000000001</v>
      </c>
      <c r="F80">
        <v>4.5</v>
      </c>
      <c r="G80">
        <v>67885</v>
      </c>
      <c r="H80">
        <v>2285.1</v>
      </c>
      <c r="I80">
        <v>17602</v>
      </c>
      <c r="J80">
        <v>1819</v>
      </c>
      <c r="K80">
        <v>8.1</v>
      </c>
      <c r="L80">
        <v>1209.7</v>
      </c>
      <c r="M80">
        <v>1.4</v>
      </c>
      <c r="N80">
        <v>17.600000000000001</v>
      </c>
      <c r="O80">
        <v>138651</v>
      </c>
      <c r="P80">
        <v>278</v>
      </c>
      <c r="Q80" s="1" t="s">
        <v>471</v>
      </c>
      <c r="T80">
        <v>52.8</v>
      </c>
      <c r="V80" t="s">
        <v>371</v>
      </c>
      <c r="X80" t="s">
        <v>371</v>
      </c>
      <c r="Y80">
        <v>229890.3</v>
      </c>
      <c r="AA80" t="s">
        <v>372</v>
      </c>
      <c r="AB80" t="s">
        <v>373</v>
      </c>
    </row>
    <row r="81" spans="1:28">
      <c r="A81" t="s">
        <v>469</v>
      </c>
      <c r="B81" t="s">
        <v>370</v>
      </c>
      <c r="D81">
        <v>55.912669999999999</v>
      </c>
      <c r="E81">
        <v>-120.60290000000001</v>
      </c>
      <c r="F81">
        <v>4.4000000000000004</v>
      </c>
      <c r="G81">
        <v>70396</v>
      </c>
      <c r="H81">
        <v>1494.4</v>
      </c>
      <c r="I81">
        <v>18516</v>
      </c>
      <c r="J81">
        <v>1089.5999999999999</v>
      </c>
      <c r="K81">
        <v>1</v>
      </c>
      <c r="L81">
        <v>240.8</v>
      </c>
      <c r="M81">
        <v>0.1</v>
      </c>
      <c r="N81">
        <v>64.599999999999994</v>
      </c>
      <c r="O81">
        <v>140027</v>
      </c>
      <c r="P81">
        <v>273.7</v>
      </c>
      <c r="Q81" s="1" t="s">
        <v>472</v>
      </c>
      <c r="T81">
        <v>60.7</v>
      </c>
      <c r="V81" t="s">
        <v>371</v>
      </c>
      <c r="X81" t="s">
        <v>371</v>
      </c>
      <c r="Y81">
        <v>232229.8</v>
      </c>
      <c r="AA81" t="s">
        <v>372</v>
      </c>
      <c r="AB81" t="s">
        <v>373</v>
      </c>
    </row>
    <row r="82" spans="1:28">
      <c r="A82" t="s">
        <v>473</v>
      </c>
      <c r="B82" t="s">
        <v>370</v>
      </c>
      <c r="D82">
        <v>55.899120000000003</v>
      </c>
      <c r="E82">
        <v>-120.60455</v>
      </c>
      <c r="F82">
        <v>4.8</v>
      </c>
      <c r="G82">
        <v>60942</v>
      </c>
      <c r="H82">
        <v>2132.1999999999998</v>
      </c>
      <c r="I82">
        <v>15081</v>
      </c>
      <c r="J82">
        <v>1528.8</v>
      </c>
      <c r="K82">
        <v>17.7</v>
      </c>
      <c r="L82">
        <v>1345.2</v>
      </c>
      <c r="M82">
        <v>1</v>
      </c>
      <c r="N82">
        <v>26.4</v>
      </c>
      <c r="O82">
        <v>121712</v>
      </c>
      <c r="P82">
        <v>261</v>
      </c>
      <c r="Q82" s="1" t="s">
        <v>458</v>
      </c>
      <c r="T82">
        <v>31.2</v>
      </c>
      <c r="V82" t="s">
        <v>371</v>
      </c>
      <c r="X82" t="s">
        <v>371</v>
      </c>
      <c r="Y82">
        <v>203148.5</v>
      </c>
      <c r="AA82" t="s">
        <v>372</v>
      </c>
      <c r="AB82" t="s">
        <v>373</v>
      </c>
    </row>
    <row r="83" spans="1:28">
      <c r="A83" t="s">
        <v>474</v>
      </c>
      <c r="B83" t="s">
        <v>370</v>
      </c>
      <c r="D83">
        <v>55.230870000000003</v>
      </c>
      <c r="E83">
        <v>-119.30542</v>
      </c>
      <c r="F83">
        <v>8</v>
      </c>
      <c r="G83">
        <v>23807</v>
      </c>
      <c r="H83">
        <v>1508</v>
      </c>
      <c r="I83">
        <v>2393</v>
      </c>
      <c r="J83">
        <v>916</v>
      </c>
      <c r="K83">
        <v>1.4</v>
      </c>
      <c r="L83">
        <v>270.89999999999998</v>
      </c>
      <c r="M83">
        <v>0.3</v>
      </c>
      <c r="N83">
        <v>30</v>
      </c>
      <c r="O83">
        <v>42060</v>
      </c>
      <c r="P83">
        <v>62.7</v>
      </c>
      <c r="Q83" s="1" t="s">
        <v>475</v>
      </c>
      <c r="T83">
        <v>327.9</v>
      </c>
      <c r="V83" t="s">
        <v>371</v>
      </c>
      <c r="X83" t="s">
        <v>371</v>
      </c>
      <c r="Y83">
        <v>71407.199999999997</v>
      </c>
      <c r="AA83" t="s">
        <v>371</v>
      </c>
      <c r="AB83" t="s">
        <v>373</v>
      </c>
    </row>
    <row r="84" spans="1:28">
      <c r="A84" t="s">
        <v>476</v>
      </c>
      <c r="B84" t="s">
        <v>370</v>
      </c>
      <c r="D84">
        <v>56.017589999999998</v>
      </c>
      <c r="E84">
        <v>-120.7379</v>
      </c>
      <c r="F84">
        <v>4.5</v>
      </c>
      <c r="G84">
        <v>65083</v>
      </c>
      <c r="H84">
        <v>2155.8000000000002</v>
      </c>
      <c r="I84">
        <v>17240</v>
      </c>
      <c r="J84">
        <v>1703.5</v>
      </c>
      <c r="K84">
        <v>8.1999999999999993</v>
      </c>
      <c r="L84">
        <v>1119.8</v>
      </c>
      <c r="M84">
        <v>0.5</v>
      </c>
      <c r="N84">
        <v>17.3</v>
      </c>
      <c r="O84">
        <v>134233</v>
      </c>
      <c r="P84">
        <v>250.5</v>
      </c>
      <c r="Q84" s="1" t="s">
        <v>387</v>
      </c>
      <c r="T84">
        <v>164.3</v>
      </c>
      <c r="V84" t="s">
        <v>371</v>
      </c>
      <c r="X84" t="s">
        <v>371</v>
      </c>
      <c r="Y84">
        <v>222050.9</v>
      </c>
      <c r="AA84" t="s">
        <v>372</v>
      </c>
      <c r="AB84" t="s">
        <v>373</v>
      </c>
    </row>
    <row r="85" spans="1:28">
      <c r="A85" t="s">
        <v>476</v>
      </c>
      <c r="B85" t="s">
        <v>370</v>
      </c>
      <c r="D85">
        <v>56.017589999999998</v>
      </c>
      <c r="E85">
        <v>-120.7379</v>
      </c>
      <c r="F85">
        <v>4</v>
      </c>
      <c r="G85">
        <v>70029</v>
      </c>
      <c r="H85">
        <v>2448</v>
      </c>
      <c r="I85">
        <v>19228</v>
      </c>
      <c r="J85">
        <v>1845.5</v>
      </c>
      <c r="K85">
        <v>11.4</v>
      </c>
      <c r="L85">
        <v>1330.4</v>
      </c>
      <c r="M85">
        <v>3</v>
      </c>
      <c r="N85">
        <v>18.3</v>
      </c>
      <c r="O85">
        <v>142771</v>
      </c>
      <c r="P85">
        <v>265.5</v>
      </c>
      <c r="Q85" s="1" t="s">
        <v>390</v>
      </c>
      <c r="T85">
        <v>177.2</v>
      </c>
      <c r="V85" t="s">
        <v>371</v>
      </c>
      <c r="X85" t="s">
        <v>371</v>
      </c>
      <c r="Y85">
        <v>238217.8</v>
      </c>
      <c r="AA85" t="s">
        <v>372</v>
      </c>
      <c r="AB85" t="s">
        <v>373</v>
      </c>
    </row>
    <row r="86" spans="1:28">
      <c r="A86" t="s">
        <v>476</v>
      </c>
      <c r="B86" t="s">
        <v>370</v>
      </c>
      <c r="D86">
        <v>56.017589999999998</v>
      </c>
      <c r="E86">
        <v>-120.7379</v>
      </c>
      <c r="F86">
        <v>4</v>
      </c>
      <c r="G86">
        <v>71879</v>
      </c>
      <c r="H86">
        <v>2287.1999999999998</v>
      </c>
      <c r="I86">
        <v>19693</v>
      </c>
      <c r="J86">
        <v>1792.6</v>
      </c>
      <c r="K86">
        <v>13.2</v>
      </c>
      <c r="L86">
        <v>1451.5</v>
      </c>
      <c r="M86">
        <v>0.4</v>
      </c>
      <c r="N86">
        <v>26.6</v>
      </c>
      <c r="O86">
        <v>142239</v>
      </c>
      <c r="P86">
        <v>265.39999999999998</v>
      </c>
      <c r="Q86" s="1" t="s">
        <v>477</v>
      </c>
      <c r="T86">
        <v>154.5</v>
      </c>
      <c r="V86" t="s">
        <v>371</v>
      </c>
      <c r="X86" t="s">
        <v>371</v>
      </c>
      <c r="Y86">
        <v>239883.3</v>
      </c>
      <c r="AA86" t="s">
        <v>372</v>
      </c>
      <c r="AB86" t="s">
        <v>373</v>
      </c>
    </row>
    <row r="87" spans="1:28">
      <c r="A87" t="s">
        <v>476</v>
      </c>
      <c r="B87" t="s">
        <v>370</v>
      </c>
      <c r="D87">
        <v>56.017589999999998</v>
      </c>
      <c r="E87">
        <v>-120.7379</v>
      </c>
      <c r="F87">
        <v>4</v>
      </c>
      <c r="G87">
        <v>71508</v>
      </c>
      <c r="H87">
        <v>2205.8000000000002</v>
      </c>
      <c r="I87">
        <v>19547</v>
      </c>
      <c r="J87">
        <v>1810.1</v>
      </c>
      <c r="K87">
        <v>13.3</v>
      </c>
      <c r="L87">
        <v>1331.6</v>
      </c>
      <c r="M87">
        <v>0.4</v>
      </c>
      <c r="N87">
        <v>26.8</v>
      </c>
      <c r="O87">
        <v>144821</v>
      </c>
      <c r="P87">
        <v>264</v>
      </c>
      <c r="Q87" s="1" t="s">
        <v>478</v>
      </c>
      <c r="T87">
        <v>145.19999999999999</v>
      </c>
      <c r="V87" t="s">
        <v>371</v>
      </c>
      <c r="X87" t="s">
        <v>371</v>
      </c>
      <c r="Y87">
        <v>241751.4</v>
      </c>
      <c r="AA87" t="s">
        <v>372</v>
      </c>
      <c r="AB87" t="s">
        <v>373</v>
      </c>
    </row>
    <row r="88" spans="1:28">
      <c r="A88" t="s">
        <v>476</v>
      </c>
      <c r="B88" t="s">
        <v>370</v>
      </c>
      <c r="D88">
        <v>56.017589999999998</v>
      </c>
      <c r="E88">
        <v>-120.7379</v>
      </c>
      <c r="F88">
        <v>3.9</v>
      </c>
      <c r="G88">
        <v>76061</v>
      </c>
      <c r="H88">
        <v>2252.6999999999998</v>
      </c>
      <c r="I88">
        <v>21293</v>
      </c>
      <c r="J88">
        <v>1740.7</v>
      </c>
      <c r="K88">
        <v>14.5</v>
      </c>
      <c r="L88">
        <v>1424.5</v>
      </c>
      <c r="M88">
        <v>1</v>
      </c>
      <c r="N88">
        <v>26.4</v>
      </c>
      <c r="O88">
        <v>148730</v>
      </c>
      <c r="P88">
        <v>275.39999999999998</v>
      </c>
      <c r="Q88" s="1" t="s">
        <v>479</v>
      </c>
      <c r="T88">
        <v>164.4</v>
      </c>
      <c r="V88" t="s">
        <v>371</v>
      </c>
      <c r="X88" t="s">
        <v>371</v>
      </c>
      <c r="Y88">
        <v>252061.3</v>
      </c>
      <c r="AA88" t="s">
        <v>372</v>
      </c>
      <c r="AB88" t="s">
        <v>373</v>
      </c>
    </row>
    <row r="89" spans="1:28">
      <c r="A89" t="s">
        <v>480</v>
      </c>
      <c r="B89" t="s">
        <v>370</v>
      </c>
      <c r="D89">
        <v>55.244500000000002</v>
      </c>
      <c r="E89">
        <v>-119.25565</v>
      </c>
      <c r="F89">
        <v>8.3000000000000007</v>
      </c>
      <c r="G89">
        <v>51326</v>
      </c>
      <c r="H89">
        <v>2132.9</v>
      </c>
      <c r="I89">
        <v>2813</v>
      </c>
      <c r="J89">
        <v>1313</v>
      </c>
      <c r="K89">
        <v>1.6</v>
      </c>
      <c r="L89">
        <v>200.8</v>
      </c>
      <c r="M89">
        <v>0</v>
      </c>
      <c r="N89">
        <v>117.4</v>
      </c>
      <c r="O89">
        <v>87854</v>
      </c>
      <c r="P89">
        <v>166.1</v>
      </c>
      <c r="Q89" s="1" t="s">
        <v>481</v>
      </c>
      <c r="T89">
        <v>1340.4</v>
      </c>
      <c r="V89" t="s">
        <v>371</v>
      </c>
      <c r="X89" t="s">
        <v>371</v>
      </c>
      <c r="Y89">
        <v>147339.5</v>
      </c>
      <c r="AA89" t="s">
        <v>371</v>
      </c>
      <c r="AB89" t="s">
        <v>373</v>
      </c>
    </row>
    <row r="90" spans="1:28">
      <c r="A90" t="s">
        <v>482</v>
      </c>
      <c r="B90" t="s">
        <v>370</v>
      </c>
      <c r="D90">
        <v>55.697699999999998</v>
      </c>
      <c r="E90">
        <v>-120.1182</v>
      </c>
      <c r="F90">
        <v>7.6</v>
      </c>
      <c r="G90">
        <v>29068</v>
      </c>
      <c r="H90">
        <v>1105.5</v>
      </c>
      <c r="I90">
        <v>9833</v>
      </c>
      <c r="J90">
        <v>1366.5</v>
      </c>
      <c r="K90">
        <v>20.399999999999999</v>
      </c>
      <c r="L90">
        <v>998.7</v>
      </c>
      <c r="M90">
        <v>0</v>
      </c>
      <c r="N90">
        <v>20.7</v>
      </c>
      <c r="O90">
        <v>64424</v>
      </c>
      <c r="P90">
        <v>101.4</v>
      </c>
      <c r="Q90" s="1" t="s">
        <v>483</v>
      </c>
      <c r="T90">
        <v>114</v>
      </c>
      <c r="V90" t="s">
        <v>371</v>
      </c>
      <c r="X90" t="s">
        <v>371</v>
      </c>
      <c r="Y90">
        <v>107114.9</v>
      </c>
      <c r="AA90" t="s">
        <v>412</v>
      </c>
      <c r="AB90" t="s">
        <v>373</v>
      </c>
    </row>
    <row r="91" spans="1:28">
      <c r="A91" t="s">
        <v>484</v>
      </c>
      <c r="B91" t="s">
        <v>370</v>
      </c>
      <c r="D91">
        <v>55.205750000000002</v>
      </c>
      <c r="E91">
        <v>-119.25435</v>
      </c>
      <c r="F91">
        <v>6.1</v>
      </c>
      <c r="G91">
        <v>21458</v>
      </c>
      <c r="H91">
        <v>2466.1999999999998</v>
      </c>
      <c r="I91">
        <v>1511</v>
      </c>
      <c r="J91">
        <v>2057.6999999999998</v>
      </c>
      <c r="K91">
        <v>8.6</v>
      </c>
      <c r="L91">
        <v>1264</v>
      </c>
      <c r="M91">
        <v>1.3</v>
      </c>
      <c r="N91">
        <v>18.100000000000001</v>
      </c>
      <c r="O91">
        <v>33459</v>
      </c>
      <c r="P91">
        <v>54.6</v>
      </c>
      <c r="Q91" s="1" t="s">
        <v>485</v>
      </c>
      <c r="T91">
        <v>1126.2</v>
      </c>
      <c r="V91" t="s">
        <v>371</v>
      </c>
      <c r="X91" t="s">
        <v>371</v>
      </c>
      <c r="Y91">
        <v>63516.3</v>
      </c>
      <c r="AA91" t="s">
        <v>371</v>
      </c>
      <c r="AB91" t="s">
        <v>373</v>
      </c>
    </row>
    <row r="92" spans="1:28">
      <c r="A92" t="s">
        <v>486</v>
      </c>
      <c r="B92" t="s">
        <v>370</v>
      </c>
      <c r="D92">
        <v>56.019500000000001</v>
      </c>
      <c r="E92">
        <v>-120.738</v>
      </c>
      <c r="F92">
        <v>4.7</v>
      </c>
      <c r="G92">
        <v>56732</v>
      </c>
      <c r="H92">
        <v>2124.1999999999998</v>
      </c>
      <c r="I92">
        <v>14286</v>
      </c>
      <c r="J92">
        <v>1519.2</v>
      </c>
      <c r="K92">
        <v>10.4</v>
      </c>
      <c r="L92">
        <v>1068.9000000000001</v>
      </c>
      <c r="M92">
        <v>0.5</v>
      </c>
      <c r="N92">
        <v>17.2</v>
      </c>
      <c r="O92">
        <v>121886</v>
      </c>
      <c r="P92">
        <v>230.6</v>
      </c>
      <c r="Q92" s="1" t="s">
        <v>487</v>
      </c>
      <c r="T92">
        <v>134.1</v>
      </c>
      <c r="V92" t="s">
        <v>371</v>
      </c>
      <c r="X92" t="s">
        <v>371</v>
      </c>
      <c r="Y92">
        <v>198082.2</v>
      </c>
      <c r="AA92" t="s">
        <v>372</v>
      </c>
      <c r="AB92" t="s">
        <v>373</v>
      </c>
    </row>
    <row r="93" spans="1:28">
      <c r="A93" t="s">
        <v>486</v>
      </c>
      <c r="B93" t="s">
        <v>370</v>
      </c>
      <c r="D93">
        <v>56.019500000000001</v>
      </c>
      <c r="E93">
        <v>-120.738</v>
      </c>
      <c r="F93">
        <v>5.3</v>
      </c>
      <c r="G93">
        <v>64231</v>
      </c>
      <c r="H93">
        <v>2156.4</v>
      </c>
      <c r="I93">
        <v>16670</v>
      </c>
      <c r="J93">
        <v>1647.7</v>
      </c>
      <c r="K93">
        <v>9.9</v>
      </c>
      <c r="L93">
        <v>1141.8</v>
      </c>
      <c r="M93">
        <v>0.1</v>
      </c>
      <c r="N93">
        <v>16.8</v>
      </c>
      <c r="O93">
        <v>131486</v>
      </c>
      <c r="P93">
        <v>243.6</v>
      </c>
      <c r="Q93" s="1" t="s">
        <v>488</v>
      </c>
      <c r="T93">
        <v>119.3</v>
      </c>
      <c r="V93" t="s">
        <v>371</v>
      </c>
      <c r="X93" t="s">
        <v>371</v>
      </c>
      <c r="Y93">
        <v>217797.7</v>
      </c>
      <c r="AA93" t="s">
        <v>372</v>
      </c>
      <c r="AB93" t="s">
        <v>373</v>
      </c>
    </row>
    <row r="94" spans="1:28">
      <c r="A94" t="s">
        <v>486</v>
      </c>
      <c r="B94" t="s">
        <v>370</v>
      </c>
      <c r="D94">
        <v>56.019500000000001</v>
      </c>
      <c r="E94">
        <v>-120.738</v>
      </c>
      <c r="F94">
        <v>4.4000000000000004</v>
      </c>
      <c r="G94">
        <v>66635</v>
      </c>
      <c r="H94">
        <v>2439.1</v>
      </c>
      <c r="I94">
        <v>17624</v>
      </c>
      <c r="J94">
        <v>1910</v>
      </c>
      <c r="K94">
        <v>17.899999999999999</v>
      </c>
      <c r="L94">
        <v>1612.2</v>
      </c>
      <c r="M94">
        <v>0.6</v>
      </c>
      <c r="N94">
        <v>28</v>
      </c>
      <c r="O94">
        <v>137405</v>
      </c>
      <c r="P94">
        <v>251.6</v>
      </c>
      <c r="Q94" s="1" t="s">
        <v>470</v>
      </c>
      <c r="T94">
        <v>157.5</v>
      </c>
      <c r="V94" t="s">
        <v>371</v>
      </c>
      <c r="X94" t="s">
        <v>371</v>
      </c>
      <c r="Y94">
        <v>228169.60000000001</v>
      </c>
      <c r="AA94" t="s">
        <v>372</v>
      </c>
      <c r="AB94" t="s">
        <v>373</v>
      </c>
    </row>
    <row r="95" spans="1:28">
      <c r="A95" t="s">
        <v>486</v>
      </c>
      <c r="B95" t="s">
        <v>370</v>
      </c>
      <c r="D95">
        <v>56.019500000000001</v>
      </c>
      <c r="E95">
        <v>-120.738</v>
      </c>
      <c r="F95">
        <v>4.2</v>
      </c>
      <c r="G95">
        <v>69103</v>
      </c>
      <c r="H95">
        <v>2448.8000000000002</v>
      </c>
      <c r="I95">
        <v>18425</v>
      </c>
      <c r="J95">
        <v>2018.5</v>
      </c>
      <c r="K95">
        <v>10.199999999999999</v>
      </c>
      <c r="L95">
        <v>1260.7</v>
      </c>
      <c r="M95">
        <v>1.1000000000000001</v>
      </c>
      <c r="N95">
        <v>17.899999999999999</v>
      </c>
      <c r="O95">
        <v>138736</v>
      </c>
      <c r="P95">
        <v>256.3</v>
      </c>
      <c r="Q95" s="1" t="s">
        <v>489</v>
      </c>
      <c r="T95">
        <v>154.5</v>
      </c>
      <c r="V95" t="s">
        <v>371</v>
      </c>
      <c r="X95" t="s">
        <v>371</v>
      </c>
      <c r="Y95">
        <v>232522.1</v>
      </c>
      <c r="AA95" t="s">
        <v>372</v>
      </c>
      <c r="AB95" t="s">
        <v>373</v>
      </c>
    </row>
    <row r="96" spans="1:28">
      <c r="A96" t="s">
        <v>486</v>
      </c>
      <c r="B96" t="s">
        <v>370</v>
      </c>
      <c r="D96">
        <v>56.019500000000001</v>
      </c>
      <c r="E96">
        <v>-120.738</v>
      </c>
      <c r="F96">
        <v>3.9</v>
      </c>
      <c r="G96">
        <v>67427</v>
      </c>
      <c r="H96">
        <v>2163.6</v>
      </c>
      <c r="I96">
        <v>17726</v>
      </c>
      <c r="J96">
        <v>1716.5</v>
      </c>
      <c r="K96">
        <v>10.7</v>
      </c>
      <c r="L96">
        <v>1047.3</v>
      </c>
      <c r="M96">
        <v>1.9</v>
      </c>
      <c r="N96">
        <v>20.100000000000001</v>
      </c>
      <c r="O96">
        <v>135440</v>
      </c>
      <c r="P96">
        <v>250.2</v>
      </c>
      <c r="Q96" s="1" t="s">
        <v>490</v>
      </c>
      <c r="T96">
        <v>144.5</v>
      </c>
      <c r="V96" t="s">
        <v>371</v>
      </c>
      <c r="X96" t="s">
        <v>371</v>
      </c>
      <c r="Y96">
        <v>226032.1</v>
      </c>
      <c r="AA96" t="s">
        <v>372</v>
      </c>
      <c r="AB96" t="s">
        <v>373</v>
      </c>
    </row>
    <row r="97" spans="1:28">
      <c r="A97" t="s">
        <v>486</v>
      </c>
      <c r="B97" t="s">
        <v>370</v>
      </c>
      <c r="D97">
        <v>56.019500000000001</v>
      </c>
      <c r="E97">
        <v>-120.738</v>
      </c>
      <c r="F97">
        <v>4</v>
      </c>
      <c r="G97">
        <v>71035</v>
      </c>
      <c r="H97">
        <v>1601.3</v>
      </c>
      <c r="I97">
        <v>18882</v>
      </c>
      <c r="J97">
        <v>962.1</v>
      </c>
      <c r="K97">
        <v>1.8</v>
      </c>
      <c r="L97">
        <v>519.5</v>
      </c>
      <c r="M97">
        <v>0</v>
      </c>
      <c r="N97">
        <v>50</v>
      </c>
      <c r="O97">
        <v>139352</v>
      </c>
      <c r="P97">
        <v>253.6</v>
      </c>
      <c r="Q97" s="1" t="s">
        <v>491</v>
      </c>
      <c r="T97">
        <v>127</v>
      </c>
      <c r="V97" t="s">
        <v>371</v>
      </c>
      <c r="X97" t="s">
        <v>371</v>
      </c>
      <c r="Y97">
        <v>232844.9</v>
      </c>
      <c r="AA97" t="s">
        <v>372</v>
      </c>
      <c r="AB97" t="s">
        <v>373</v>
      </c>
    </row>
    <row r="98" spans="1:28">
      <c r="A98" t="s">
        <v>486</v>
      </c>
      <c r="B98" t="s">
        <v>370</v>
      </c>
      <c r="D98">
        <v>56.019500000000001</v>
      </c>
      <c r="E98">
        <v>-120.738</v>
      </c>
      <c r="F98">
        <v>4.0999999999999996</v>
      </c>
      <c r="G98">
        <v>72024</v>
      </c>
      <c r="H98">
        <v>2294.4</v>
      </c>
      <c r="I98">
        <v>19418</v>
      </c>
      <c r="J98">
        <v>1794.5</v>
      </c>
      <c r="K98">
        <v>18.600000000000001</v>
      </c>
      <c r="L98">
        <v>1476.2</v>
      </c>
      <c r="M98">
        <v>0.6</v>
      </c>
      <c r="N98">
        <v>26.9</v>
      </c>
      <c r="O98">
        <v>141977</v>
      </c>
      <c r="P98">
        <v>260.5</v>
      </c>
      <c r="Q98" s="1" t="s">
        <v>409</v>
      </c>
      <c r="T98">
        <v>129.69999999999999</v>
      </c>
      <c r="V98" t="s">
        <v>371</v>
      </c>
      <c r="X98" t="s">
        <v>371</v>
      </c>
      <c r="Y98">
        <v>239501.8</v>
      </c>
      <c r="AA98" t="s">
        <v>372</v>
      </c>
      <c r="AB98" t="s">
        <v>373</v>
      </c>
    </row>
    <row r="99" spans="1:28">
      <c r="A99" t="s">
        <v>492</v>
      </c>
      <c r="B99" t="s">
        <v>370</v>
      </c>
      <c r="D99">
        <v>55.893920000000001</v>
      </c>
      <c r="E99">
        <v>-120.62297</v>
      </c>
      <c r="F99">
        <v>5.0999999999999996</v>
      </c>
      <c r="G99">
        <v>62475</v>
      </c>
      <c r="H99">
        <v>2170.1999999999998</v>
      </c>
      <c r="I99">
        <v>15780</v>
      </c>
      <c r="J99">
        <v>1590.2</v>
      </c>
      <c r="K99">
        <v>15.7</v>
      </c>
      <c r="L99">
        <v>1512.5</v>
      </c>
      <c r="M99">
        <v>1.2</v>
      </c>
      <c r="N99">
        <v>27.1</v>
      </c>
      <c r="O99">
        <v>126039</v>
      </c>
      <c r="P99">
        <v>272.89999999999998</v>
      </c>
      <c r="Q99" s="1" t="s">
        <v>384</v>
      </c>
      <c r="T99">
        <v>36.6</v>
      </c>
      <c r="V99" t="s">
        <v>371</v>
      </c>
      <c r="X99" t="s">
        <v>371</v>
      </c>
      <c r="Y99">
        <v>209991.5</v>
      </c>
      <c r="AA99" t="s">
        <v>372</v>
      </c>
      <c r="AB99" t="s">
        <v>373</v>
      </c>
    </row>
    <row r="100" spans="1:28">
      <c r="A100" t="s">
        <v>492</v>
      </c>
      <c r="B100" t="s">
        <v>370</v>
      </c>
      <c r="D100">
        <v>55.893920000000001</v>
      </c>
      <c r="E100">
        <v>-120.62297</v>
      </c>
      <c r="F100">
        <v>4.7</v>
      </c>
      <c r="G100">
        <v>64413</v>
      </c>
      <c r="H100">
        <v>2243.5</v>
      </c>
      <c r="I100">
        <v>16222</v>
      </c>
      <c r="J100">
        <v>1625.5</v>
      </c>
      <c r="K100">
        <v>18</v>
      </c>
      <c r="L100">
        <v>1515</v>
      </c>
      <c r="M100">
        <v>0.9</v>
      </c>
      <c r="N100">
        <v>26.7</v>
      </c>
      <c r="O100">
        <v>129178</v>
      </c>
      <c r="P100">
        <v>264.89999999999998</v>
      </c>
      <c r="Q100" s="1" t="s">
        <v>407</v>
      </c>
      <c r="T100">
        <v>14.2</v>
      </c>
      <c r="V100" t="s">
        <v>371</v>
      </c>
      <c r="X100" t="s">
        <v>371</v>
      </c>
      <c r="Y100">
        <v>215599.2</v>
      </c>
      <c r="AA100" t="s">
        <v>372</v>
      </c>
      <c r="AB100" t="s">
        <v>373</v>
      </c>
    </row>
    <row r="101" spans="1:28">
      <c r="A101" t="s">
        <v>493</v>
      </c>
      <c r="B101" t="s">
        <v>370</v>
      </c>
      <c r="D101">
        <v>55.208390000000001</v>
      </c>
      <c r="E101">
        <v>-119.2547</v>
      </c>
      <c r="F101">
        <v>7.3</v>
      </c>
      <c r="G101">
        <v>35573</v>
      </c>
      <c r="H101">
        <v>2362.6</v>
      </c>
      <c r="I101">
        <v>2574</v>
      </c>
      <c r="J101">
        <v>1844.2</v>
      </c>
      <c r="K101">
        <v>16.8</v>
      </c>
      <c r="L101">
        <v>1542.3</v>
      </c>
      <c r="M101">
        <v>0.2</v>
      </c>
      <c r="N101">
        <v>27.3</v>
      </c>
      <c r="O101">
        <v>57187</v>
      </c>
      <c r="P101">
        <v>116.9</v>
      </c>
      <c r="Q101" s="1" t="s">
        <v>494</v>
      </c>
      <c r="T101">
        <v>740.4</v>
      </c>
      <c r="V101" t="s">
        <v>371</v>
      </c>
      <c r="X101" t="s">
        <v>371</v>
      </c>
      <c r="Y101">
        <v>102067.8</v>
      </c>
      <c r="AA101" t="s">
        <v>371</v>
      </c>
      <c r="AB101" t="s">
        <v>373</v>
      </c>
    </row>
    <row r="102" spans="1:28">
      <c r="A102" t="s">
        <v>495</v>
      </c>
      <c r="B102" t="s">
        <v>370</v>
      </c>
      <c r="D102">
        <v>55.923360000000002</v>
      </c>
      <c r="E102">
        <v>-120.58042</v>
      </c>
      <c r="F102">
        <v>4.8</v>
      </c>
      <c r="G102">
        <v>55904</v>
      </c>
      <c r="H102">
        <v>1962.4</v>
      </c>
      <c r="I102">
        <v>13833</v>
      </c>
      <c r="J102">
        <v>1518.7</v>
      </c>
      <c r="K102">
        <v>6.7</v>
      </c>
      <c r="L102">
        <v>1089.5999999999999</v>
      </c>
      <c r="M102">
        <v>1.9</v>
      </c>
      <c r="N102">
        <v>25.5</v>
      </c>
      <c r="O102">
        <v>118588</v>
      </c>
      <c r="P102">
        <v>222.4</v>
      </c>
      <c r="Q102" s="1" t="s">
        <v>496</v>
      </c>
      <c r="T102">
        <v>91.7</v>
      </c>
      <c r="V102" t="s">
        <v>371</v>
      </c>
      <c r="X102" t="s">
        <v>371</v>
      </c>
      <c r="Y102">
        <v>193312.4</v>
      </c>
      <c r="AA102" t="s">
        <v>372</v>
      </c>
      <c r="AB102" t="s">
        <v>373</v>
      </c>
    </row>
    <row r="103" spans="1:28">
      <c r="A103" t="s">
        <v>495</v>
      </c>
      <c r="B103" t="s">
        <v>370</v>
      </c>
      <c r="D103">
        <v>55.923360000000002</v>
      </c>
      <c r="E103">
        <v>-120.58042</v>
      </c>
      <c r="F103">
        <v>4.3</v>
      </c>
      <c r="G103">
        <v>68717</v>
      </c>
      <c r="H103">
        <v>2504.1</v>
      </c>
      <c r="I103">
        <v>17956</v>
      </c>
      <c r="J103">
        <v>2065.9</v>
      </c>
      <c r="K103">
        <v>8.6</v>
      </c>
      <c r="L103">
        <v>1273.9000000000001</v>
      </c>
      <c r="M103">
        <v>2</v>
      </c>
      <c r="N103">
        <v>18.7</v>
      </c>
      <c r="O103">
        <v>134331</v>
      </c>
      <c r="P103">
        <v>265.3</v>
      </c>
      <c r="Q103" s="1" t="s">
        <v>497</v>
      </c>
      <c r="T103">
        <v>70.2</v>
      </c>
      <c r="V103" t="s">
        <v>371</v>
      </c>
      <c r="X103" t="s">
        <v>371</v>
      </c>
      <c r="Y103">
        <v>227306.1</v>
      </c>
      <c r="AA103" t="s">
        <v>372</v>
      </c>
      <c r="AB103" t="s">
        <v>373</v>
      </c>
    </row>
    <row r="104" spans="1:28">
      <c r="A104" t="s">
        <v>495</v>
      </c>
      <c r="B104" t="s">
        <v>370</v>
      </c>
      <c r="D104">
        <v>55.923360000000002</v>
      </c>
      <c r="E104">
        <v>-120.58042</v>
      </c>
      <c r="F104">
        <v>4.2</v>
      </c>
      <c r="G104">
        <v>67558</v>
      </c>
      <c r="H104">
        <v>2263.9</v>
      </c>
      <c r="I104">
        <v>17915</v>
      </c>
      <c r="J104">
        <v>1847</v>
      </c>
      <c r="K104">
        <v>8.1</v>
      </c>
      <c r="L104">
        <v>1222.7</v>
      </c>
      <c r="M104">
        <v>1.1000000000000001</v>
      </c>
      <c r="N104">
        <v>17.600000000000001</v>
      </c>
      <c r="O104">
        <v>137125</v>
      </c>
      <c r="P104">
        <v>273.2</v>
      </c>
      <c r="Q104" s="1" t="s">
        <v>498</v>
      </c>
      <c r="T104">
        <v>87.9</v>
      </c>
      <c r="V104" t="s">
        <v>371</v>
      </c>
      <c r="X104" t="s">
        <v>371</v>
      </c>
      <c r="Y104">
        <v>228400.8</v>
      </c>
      <c r="AA104" t="s">
        <v>372</v>
      </c>
      <c r="AB104" t="s">
        <v>373</v>
      </c>
    </row>
    <row r="105" spans="1:28">
      <c r="A105" t="s">
        <v>499</v>
      </c>
      <c r="B105" t="s">
        <v>370</v>
      </c>
      <c r="D105">
        <v>55.701979999999999</v>
      </c>
      <c r="E105">
        <v>-120.11778</v>
      </c>
      <c r="F105">
        <v>6.5</v>
      </c>
      <c r="G105">
        <v>35242</v>
      </c>
      <c r="H105">
        <v>1789.9</v>
      </c>
      <c r="I105">
        <v>7606</v>
      </c>
      <c r="J105">
        <v>1058.4000000000001</v>
      </c>
      <c r="K105">
        <v>15.4</v>
      </c>
      <c r="L105">
        <v>982.4</v>
      </c>
      <c r="M105">
        <v>0.4</v>
      </c>
      <c r="N105">
        <v>32.200000000000003</v>
      </c>
      <c r="O105">
        <v>72051</v>
      </c>
      <c r="P105">
        <v>100.1</v>
      </c>
      <c r="Q105" s="1" t="s">
        <v>500</v>
      </c>
      <c r="T105">
        <v>65.599999999999994</v>
      </c>
      <c r="V105" t="s">
        <v>371</v>
      </c>
      <c r="X105" t="s">
        <v>371</v>
      </c>
      <c r="Y105">
        <v>119004.1</v>
      </c>
      <c r="AA105" t="s">
        <v>412</v>
      </c>
      <c r="AB105" t="s">
        <v>373</v>
      </c>
    </row>
    <row r="106" spans="1:28">
      <c r="A106" t="s">
        <v>499</v>
      </c>
      <c r="B106" t="s">
        <v>370</v>
      </c>
      <c r="D106">
        <v>55.701979999999999</v>
      </c>
      <c r="E106">
        <v>-120.11778</v>
      </c>
      <c r="F106">
        <v>6.6</v>
      </c>
      <c r="G106">
        <v>38028</v>
      </c>
      <c r="H106">
        <v>1789.2</v>
      </c>
      <c r="I106">
        <v>7472</v>
      </c>
      <c r="J106">
        <v>1046</v>
      </c>
      <c r="K106">
        <v>15.1</v>
      </c>
      <c r="L106">
        <v>983.9</v>
      </c>
      <c r="M106">
        <v>0.5</v>
      </c>
      <c r="N106">
        <v>31.5</v>
      </c>
      <c r="O106">
        <v>71205</v>
      </c>
      <c r="P106">
        <v>99.6</v>
      </c>
      <c r="Q106" s="1" t="s">
        <v>501</v>
      </c>
      <c r="T106">
        <v>62.6</v>
      </c>
      <c r="V106" t="s">
        <v>371</v>
      </c>
      <c r="X106" t="s">
        <v>371</v>
      </c>
      <c r="Y106">
        <v>120796</v>
      </c>
      <c r="AA106" t="s">
        <v>412</v>
      </c>
      <c r="AB106" t="s">
        <v>373</v>
      </c>
    </row>
    <row r="107" spans="1:28">
      <c r="A107" t="s">
        <v>502</v>
      </c>
      <c r="B107" t="s">
        <v>370</v>
      </c>
      <c r="D107">
        <v>55.648060000000001</v>
      </c>
      <c r="E107">
        <v>-120.12047</v>
      </c>
      <c r="F107">
        <v>7</v>
      </c>
      <c r="G107">
        <v>31028</v>
      </c>
      <c r="H107">
        <v>1346.4</v>
      </c>
      <c r="I107">
        <v>4590</v>
      </c>
      <c r="J107">
        <v>634.79999999999995</v>
      </c>
      <c r="K107">
        <v>20.100000000000001</v>
      </c>
      <c r="L107">
        <v>747.6</v>
      </c>
      <c r="M107">
        <v>1.3</v>
      </c>
      <c r="N107">
        <v>30.8</v>
      </c>
      <c r="O107">
        <v>57896</v>
      </c>
      <c r="P107">
        <v>76.400000000000006</v>
      </c>
      <c r="Q107" s="1" t="s">
        <v>503</v>
      </c>
      <c r="T107">
        <v>55.6</v>
      </c>
      <c r="V107" t="s">
        <v>371</v>
      </c>
      <c r="X107" t="s">
        <v>371</v>
      </c>
      <c r="Y107">
        <v>96479.6</v>
      </c>
      <c r="AA107" t="s">
        <v>412</v>
      </c>
      <c r="AB107" t="s">
        <v>373</v>
      </c>
    </row>
    <row r="108" spans="1:28">
      <c r="A108" t="s">
        <v>502</v>
      </c>
      <c r="B108" t="s">
        <v>370</v>
      </c>
      <c r="D108">
        <v>55.648060000000001</v>
      </c>
      <c r="E108">
        <v>-120.12047</v>
      </c>
      <c r="F108">
        <v>6.4</v>
      </c>
      <c r="G108">
        <v>29916</v>
      </c>
      <c r="H108">
        <v>1375.9</v>
      </c>
      <c r="I108">
        <v>4724</v>
      </c>
      <c r="J108">
        <v>635.79999999999995</v>
      </c>
      <c r="K108">
        <v>29.4</v>
      </c>
      <c r="L108">
        <v>757.2</v>
      </c>
      <c r="M108">
        <v>0.7</v>
      </c>
      <c r="N108">
        <v>33.6</v>
      </c>
      <c r="O108">
        <v>57564</v>
      </c>
      <c r="P108">
        <v>78</v>
      </c>
      <c r="Q108" s="1" t="s">
        <v>504</v>
      </c>
      <c r="T108">
        <v>47.2</v>
      </c>
      <c r="V108" t="s">
        <v>371</v>
      </c>
      <c r="X108" t="s">
        <v>371</v>
      </c>
      <c r="Y108">
        <v>95214.8</v>
      </c>
      <c r="AA108" t="s">
        <v>412</v>
      </c>
      <c r="AB108" t="s">
        <v>373</v>
      </c>
    </row>
    <row r="109" spans="1:28">
      <c r="A109" t="s">
        <v>505</v>
      </c>
      <c r="B109" t="s">
        <v>370</v>
      </c>
      <c r="D109">
        <v>55.911160000000002</v>
      </c>
      <c r="E109">
        <v>-120.62350000000001</v>
      </c>
      <c r="F109">
        <v>4.9000000000000004</v>
      </c>
      <c r="G109">
        <v>63333</v>
      </c>
      <c r="H109">
        <v>2211.9</v>
      </c>
      <c r="I109">
        <v>15880</v>
      </c>
      <c r="J109">
        <v>1628.3</v>
      </c>
      <c r="K109">
        <v>11.3</v>
      </c>
      <c r="L109">
        <v>1418.7</v>
      </c>
      <c r="M109">
        <v>1.4</v>
      </c>
      <c r="N109">
        <v>29.6</v>
      </c>
      <c r="O109">
        <v>129553</v>
      </c>
      <c r="P109">
        <v>274</v>
      </c>
      <c r="Q109" s="1" t="s">
        <v>506</v>
      </c>
      <c r="T109">
        <v>36.6</v>
      </c>
      <c r="V109" t="s">
        <v>371</v>
      </c>
      <c r="X109" t="s">
        <v>371</v>
      </c>
      <c r="Y109">
        <v>214454.9</v>
      </c>
      <c r="AA109" t="s">
        <v>372</v>
      </c>
      <c r="AB109" t="s">
        <v>373</v>
      </c>
    </row>
    <row r="110" spans="1:28">
      <c r="A110" t="s">
        <v>505</v>
      </c>
      <c r="B110" t="s">
        <v>370</v>
      </c>
      <c r="D110">
        <v>55.911160000000002</v>
      </c>
      <c r="E110">
        <v>-120.62350000000001</v>
      </c>
      <c r="F110">
        <v>4.7</v>
      </c>
      <c r="G110">
        <v>66371</v>
      </c>
      <c r="H110">
        <v>2313.9</v>
      </c>
      <c r="I110">
        <v>17301</v>
      </c>
      <c r="J110">
        <v>1755.4</v>
      </c>
      <c r="K110">
        <v>15.1</v>
      </c>
      <c r="L110">
        <v>1591.9</v>
      </c>
      <c r="M110">
        <v>1.4</v>
      </c>
      <c r="N110">
        <v>27.5</v>
      </c>
      <c r="O110">
        <v>143191</v>
      </c>
      <c r="P110">
        <v>284.7</v>
      </c>
      <c r="Q110" s="1" t="s">
        <v>507</v>
      </c>
      <c r="T110">
        <v>26.9</v>
      </c>
      <c r="V110" t="s">
        <v>371</v>
      </c>
      <c r="X110" t="s">
        <v>371</v>
      </c>
      <c r="Y110">
        <v>232961.3</v>
      </c>
      <c r="AA110" t="s">
        <v>372</v>
      </c>
      <c r="AB110" t="s">
        <v>373</v>
      </c>
    </row>
    <row r="111" spans="1:28">
      <c r="A111" t="s">
        <v>505</v>
      </c>
      <c r="B111" t="s">
        <v>370</v>
      </c>
      <c r="D111">
        <v>55.911160000000002</v>
      </c>
      <c r="E111">
        <v>-120.62350000000001</v>
      </c>
      <c r="F111">
        <v>4.4000000000000004</v>
      </c>
      <c r="G111">
        <v>70897</v>
      </c>
      <c r="H111">
        <v>2464.5</v>
      </c>
      <c r="I111">
        <v>18660</v>
      </c>
      <c r="J111">
        <v>1822.1</v>
      </c>
      <c r="K111">
        <v>17.3</v>
      </c>
      <c r="L111">
        <v>1707.5</v>
      </c>
      <c r="M111">
        <v>0</v>
      </c>
      <c r="N111">
        <v>30.8</v>
      </c>
      <c r="O111">
        <v>146269</v>
      </c>
      <c r="P111">
        <v>304.2</v>
      </c>
      <c r="Q111" s="1" t="s">
        <v>508</v>
      </c>
      <c r="T111">
        <v>27.6</v>
      </c>
      <c r="V111" t="s">
        <v>371</v>
      </c>
      <c r="X111" t="s">
        <v>371</v>
      </c>
      <c r="Y111">
        <v>242284.79999999999</v>
      </c>
      <c r="AA111" t="s">
        <v>372</v>
      </c>
      <c r="AB111" t="s">
        <v>373</v>
      </c>
    </row>
    <row r="112" spans="1:28">
      <c r="A112" t="s">
        <v>509</v>
      </c>
      <c r="B112" t="s">
        <v>370</v>
      </c>
      <c r="D112">
        <v>55.679119999999998</v>
      </c>
      <c r="E112">
        <v>-120.21299999999999</v>
      </c>
      <c r="F112">
        <v>6.6</v>
      </c>
      <c r="G112">
        <v>18944</v>
      </c>
      <c r="H112">
        <v>849.4</v>
      </c>
      <c r="I112">
        <v>2500</v>
      </c>
      <c r="J112">
        <v>400.4</v>
      </c>
      <c r="K112">
        <v>11.5</v>
      </c>
      <c r="L112">
        <v>378.2</v>
      </c>
      <c r="M112">
        <v>0.2</v>
      </c>
      <c r="N112">
        <v>24.6</v>
      </c>
      <c r="O112">
        <v>35226</v>
      </c>
      <c r="P112">
        <v>45.8</v>
      </c>
      <c r="Q112" s="1" t="s">
        <v>510</v>
      </c>
      <c r="T112">
        <v>96.3</v>
      </c>
      <c r="V112" t="s">
        <v>371</v>
      </c>
      <c r="X112" t="s">
        <v>371</v>
      </c>
      <c r="Y112">
        <v>58522.2</v>
      </c>
      <c r="AA112" t="s">
        <v>412</v>
      </c>
      <c r="AB112" t="s">
        <v>373</v>
      </c>
    </row>
    <row r="113" spans="1:28">
      <c r="A113" t="s">
        <v>509</v>
      </c>
      <c r="B113" t="s">
        <v>370</v>
      </c>
      <c r="D113">
        <v>55.679119999999998</v>
      </c>
      <c r="E113">
        <v>-120.21299999999999</v>
      </c>
      <c r="F113">
        <v>7</v>
      </c>
      <c r="G113">
        <v>18512</v>
      </c>
      <c r="H113">
        <v>837.2</v>
      </c>
      <c r="I113">
        <v>2453</v>
      </c>
      <c r="J113">
        <v>399.7</v>
      </c>
      <c r="K113">
        <v>12.9</v>
      </c>
      <c r="L113">
        <v>374.8</v>
      </c>
      <c r="M113">
        <v>0.4</v>
      </c>
      <c r="N113">
        <v>24.5</v>
      </c>
      <c r="O113">
        <v>35190</v>
      </c>
      <c r="P113">
        <v>44.8</v>
      </c>
      <c r="Q113" s="1" t="s">
        <v>448</v>
      </c>
      <c r="T113">
        <v>82.4</v>
      </c>
      <c r="V113" t="s">
        <v>371</v>
      </c>
      <c r="X113" t="s">
        <v>371</v>
      </c>
      <c r="Y113">
        <v>57977</v>
      </c>
      <c r="AA113" t="s">
        <v>412</v>
      </c>
      <c r="AB113" t="s">
        <v>373</v>
      </c>
    </row>
    <row r="114" spans="1:28">
      <c r="A114" t="s">
        <v>511</v>
      </c>
      <c r="B114" t="s">
        <v>370</v>
      </c>
      <c r="D114">
        <v>55.911070000000002</v>
      </c>
      <c r="E114">
        <v>-120.62051</v>
      </c>
      <c r="F114">
        <v>5.4</v>
      </c>
      <c r="G114">
        <v>58181</v>
      </c>
      <c r="H114">
        <v>2047.4</v>
      </c>
      <c r="I114">
        <v>14507</v>
      </c>
      <c r="J114">
        <v>1528</v>
      </c>
      <c r="K114">
        <v>9.9</v>
      </c>
      <c r="L114">
        <v>1331.8</v>
      </c>
      <c r="M114">
        <v>1.8</v>
      </c>
      <c r="N114">
        <v>27.1</v>
      </c>
      <c r="O114">
        <v>118466</v>
      </c>
      <c r="P114">
        <v>252.5</v>
      </c>
      <c r="Q114" s="1" t="s">
        <v>512</v>
      </c>
      <c r="T114">
        <v>35.6</v>
      </c>
      <c r="V114" t="s">
        <v>371</v>
      </c>
      <c r="X114" t="s">
        <v>371</v>
      </c>
      <c r="Y114">
        <v>196452.3</v>
      </c>
      <c r="AA114" t="s">
        <v>372</v>
      </c>
      <c r="AB114" t="s">
        <v>373</v>
      </c>
    </row>
    <row r="115" spans="1:28">
      <c r="A115" t="s">
        <v>511</v>
      </c>
      <c r="B115" t="s">
        <v>370</v>
      </c>
      <c r="D115">
        <v>55.911070000000002</v>
      </c>
      <c r="E115">
        <v>-120.62051</v>
      </c>
      <c r="F115">
        <v>4.8</v>
      </c>
      <c r="G115">
        <v>59107</v>
      </c>
      <c r="H115">
        <v>2122.5</v>
      </c>
      <c r="I115">
        <v>14800</v>
      </c>
      <c r="J115">
        <v>1565.5</v>
      </c>
      <c r="K115">
        <v>10.7</v>
      </c>
      <c r="L115">
        <v>1364.2</v>
      </c>
      <c r="M115">
        <v>0.7</v>
      </c>
      <c r="N115">
        <v>27</v>
      </c>
      <c r="O115">
        <v>122659</v>
      </c>
      <c r="P115">
        <v>250</v>
      </c>
      <c r="Q115" s="1" t="s">
        <v>398</v>
      </c>
      <c r="T115">
        <v>41.3</v>
      </c>
      <c r="V115" t="s">
        <v>371</v>
      </c>
      <c r="X115" t="s">
        <v>371</v>
      </c>
      <c r="Y115">
        <v>202017.8</v>
      </c>
      <c r="AA115" t="s">
        <v>372</v>
      </c>
      <c r="AB115" t="s">
        <v>373</v>
      </c>
    </row>
    <row r="116" spans="1:28">
      <c r="A116" t="s">
        <v>511</v>
      </c>
      <c r="B116" t="s">
        <v>370</v>
      </c>
      <c r="D116">
        <v>55.911070000000002</v>
      </c>
      <c r="E116">
        <v>-120.62051</v>
      </c>
      <c r="F116">
        <v>4.7</v>
      </c>
      <c r="G116">
        <v>62085</v>
      </c>
      <c r="H116">
        <v>2176.6999999999998</v>
      </c>
      <c r="I116">
        <v>15771</v>
      </c>
      <c r="J116">
        <v>1594.5</v>
      </c>
      <c r="K116">
        <v>10.8</v>
      </c>
      <c r="L116">
        <v>1422.5</v>
      </c>
      <c r="M116">
        <v>2.2999999999999998</v>
      </c>
      <c r="N116">
        <v>27</v>
      </c>
      <c r="O116">
        <v>126859</v>
      </c>
      <c r="P116">
        <v>256.3</v>
      </c>
      <c r="Q116" s="1" t="s">
        <v>513</v>
      </c>
      <c r="T116">
        <v>49.2</v>
      </c>
      <c r="V116" t="s">
        <v>371</v>
      </c>
      <c r="X116" t="s">
        <v>371</v>
      </c>
      <c r="Y116">
        <v>210329.4</v>
      </c>
      <c r="AA116" t="s">
        <v>372</v>
      </c>
      <c r="AB116" t="s">
        <v>373</v>
      </c>
    </row>
    <row r="117" spans="1:28">
      <c r="A117" t="s">
        <v>511</v>
      </c>
      <c r="B117" t="s">
        <v>370</v>
      </c>
      <c r="D117">
        <v>55.911070000000002</v>
      </c>
      <c r="E117">
        <v>-120.62051</v>
      </c>
      <c r="F117">
        <v>4.4000000000000004</v>
      </c>
      <c r="G117">
        <v>71017</v>
      </c>
      <c r="H117">
        <v>2291.6</v>
      </c>
      <c r="I117">
        <v>18495</v>
      </c>
      <c r="J117">
        <v>1921.3</v>
      </c>
      <c r="K117">
        <v>12.8</v>
      </c>
      <c r="L117">
        <v>1434.6</v>
      </c>
      <c r="M117">
        <v>1.3</v>
      </c>
      <c r="N117">
        <v>28.1</v>
      </c>
      <c r="O117">
        <v>147104</v>
      </c>
      <c r="P117">
        <v>294</v>
      </c>
      <c r="Q117" s="1" t="s">
        <v>514</v>
      </c>
      <c r="T117">
        <v>53.6</v>
      </c>
      <c r="V117" t="s">
        <v>371</v>
      </c>
      <c r="X117" t="s">
        <v>371</v>
      </c>
      <c r="Y117">
        <v>242740.2</v>
      </c>
      <c r="AA117" t="s">
        <v>372</v>
      </c>
      <c r="AB117" t="s">
        <v>373</v>
      </c>
    </row>
    <row r="118" spans="1:28">
      <c r="A118" t="s">
        <v>511</v>
      </c>
      <c r="B118" t="s">
        <v>370</v>
      </c>
      <c r="D118">
        <v>55.911070000000002</v>
      </c>
      <c r="E118">
        <v>-120.62051</v>
      </c>
      <c r="F118">
        <v>4.5999999999999996</v>
      </c>
      <c r="G118">
        <v>64071</v>
      </c>
      <c r="H118">
        <v>2278.4</v>
      </c>
      <c r="I118">
        <v>16546</v>
      </c>
      <c r="J118">
        <v>1677.7</v>
      </c>
      <c r="K118">
        <v>12.1</v>
      </c>
      <c r="L118">
        <v>1504.2</v>
      </c>
      <c r="M118">
        <v>1.4</v>
      </c>
      <c r="N118">
        <v>28.2</v>
      </c>
      <c r="O118">
        <v>132828</v>
      </c>
      <c r="P118">
        <v>274.8</v>
      </c>
      <c r="Q118" s="1" t="s">
        <v>446</v>
      </c>
      <c r="T118">
        <v>51.4</v>
      </c>
      <c r="V118" t="s">
        <v>371</v>
      </c>
      <c r="X118" t="s">
        <v>371</v>
      </c>
      <c r="Y118">
        <v>219353.7</v>
      </c>
      <c r="AA118" t="s">
        <v>372</v>
      </c>
      <c r="AB118" t="s">
        <v>373</v>
      </c>
    </row>
    <row r="119" spans="1:28">
      <c r="A119" t="s">
        <v>515</v>
      </c>
      <c r="B119" t="s">
        <v>370</v>
      </c>
      <c r="D119">
        <v>55.897919999999999</v>
      </c>
      <c r="E119">
        <v>-120.61691</v>
      </c>
      <c r="F119">
        <v>5.0999999999999996</v>
      </c>
      <c r="G119">
        <v>58108</v>
      </c>
      <c r="H119">
        <v>2069.6999999999998</v>
      </c>
      <c r="I119">
        <v>14155</v>
      </c>
      <c r="J119">
        <v>1439</v>
      </c>
      <c r="K119">
        <v>11.8</v>
      </c>
      <c r="L119">
        <v>1261.3</v>
      </c>
      <c r="M119">
        <v>0.3</v>
      </c>
      <c r="N119">
        <v>25.5</v>
      </c>
      <c r="O119">
        <v>113620</v>
      </c>
      <c r="P119">
        <v>235.1</v>
      </c>
      <c r="Q119" s="1" t="s">
        <v>516</v>
      </c>
      <c r="T119">
        <v>47.5</v>
      </c>
      <c r="V119" t="s">
        <v>371</v>
      </c>
      <c r="X119" t="s">
        <v>371</v>
      </c>
      <c r="Y119">
        <v>191039.8</v>
      </c>
      <c r="AA119" t="s">
        <v>517</v>
      </c>
      <c r="AB119" t="s">
        <v>373</v>
      </c>
    </row>
    <row r="120" spans="1:28">
      <c r="A120" t="s">
        <v>518</v>
      </c>
      <c r="B120" t="s">
        <v>370</v>
      </c>
      <c r="D120">
        <v>55.912199999999999</v>
      </c>
      <c r="E120">
        <v>-120.58978999999999</v>
      </c>
      <c r="F120">
        <v>4.3</v>
      </c>
      <c r="G120">
        <v>67875</v>
      </c>
      <c r="H120">
        <v>2234</v>
      </c>
      <c r="I120">
        <v>17156</v>
      </c>
      <c r="J120">
        <v>1767.3</v>
      </c>
      <c r="K120">
        <v>8.4</v>
      </c>
      <c r="L120">
        <v>1373.5</v>
      </c>
      <c r="M120">
        <v>1.3</v>
      </c>
      <c r="N120">
        <v>29.7</v>
      </c>
      <c r="O120">
        <v>133161</v>
      </c>
      <c r="P120">
        <v>282.2</v>
      </c>
      <c r="Q120" s="1" t="s">
        <v>519</v>
      </c>
      <c r="T120">
        <v>57.3</v>
      </c>
      <c r="V120" t="s">
        <v>371</v>
      </c>
      <c r="X120" t="s">
        <v>371</v>
      </c>
      <c r="Y120">
        <v>224025.7</v>
      </c>
      <c r="AA120" t="s">
        <v>372</v>
      </c>
      <c r="AB120" t="s">
        <v>373</v>
      </c>
    </row>
    <row r="121" spans="1:28">
      <c r="A121" t="s">
        <v>518</v>
      </c>
      <c r="B121" t="s">
        <v>370</v>
      </c>
      <c r="D121">
        <v>55.912199999999999</v>
      </c>
      <c r="E121">
        <v>-120.58978999999999</v>
      </c>
      <c r="F121">
        <v>4.5999999999999996</v>
      </c>
      <c r="G121">
        <v>65035</v>
      </c>
      <c r="H121">
        <v>2178.1</v>
      </c>
      <c r="I121">
        <v>16571</v>
      </c>
      <c r="J121">
        <v>1741.2</v>
      </c>
      <c r="K121">
        <v>8.5</v>
      </c>
      <c r="L121">
        <v>1337.7</v>
      </c>
      <c r="M121">
        <v>1.7</v>
      </c>
      <c r="N121">
        <v>28.1</v>
      </c>
      <c r="O121">
        <v>133154</v>
      </c>
      <c r="P121">
        <v>277.3</v>
      </c>
      <c r="Q121" s="1" t="s">
        <v>520</v>
      </c>
      <c r="T121">
        <v>54.1</v>
      </c>
      <c r="V121" t="s">
        <v>371</v>
      </c>
      <c r="X121" t="s">
        <v>371</v>
      </c>
      <c r="Y121">
        <v>220467.20000000001</v>
      </c>
      <c r="AA121" t="s">
        <v>372</v>
      </c>
      <c r="AB121" t="s">
        <v>373</v>
      </c>
    </row>
    <row r="122" spans="1:28">
      <c r="A122" t="s">
        <v>521</v>
      </c>
      <c r="B122" t="s">
        <v>370</v>
      </c>
      <c r="D122">
        <v>56.02666</v>
      </c>
      <c r="E122">
        <v>-120.66423</v>
      </c>
      <c r="F122">
        <v>5.0999999999999996</v>
      </c>
      <c r="G122">
        <v>71085</v>
      </c>
      <c r="H122">
        <v>2385</v>
      </c>
      <c r="I122">
        <v>19050</v>
      </c>
      <c r="J122">
        <v>1927.4</v>
      </c>
      <c r="K122">
        <v>12.1</v>
      </c>
      <c r="L122">
        <v>1206.8</v>
      </c>
      <c r="M122">
        <v>0.7</v>
      </c>
      <c r="N122">
        <v>18</v>
      </c>
      <c r="O122">
        <v>149002</v>
      </c>
      <c r="P122">
        <v>285.7</v>
      </c>
      <c r="Q122" s="1" t="s">
        <v>405</v>
      </c>
      <c r="T122">
        <v>181.6</v>
      </c>
      <c r="V122" t="s">
        <v>371</v>
      </c>
      <c r="X122" t="s">
        <v>371</v>
      </c>
      <c r="Y122">
        <v>245244.5</v>
      </c>
      <c r="AA122" t="s">
        <v>372</v>
      </c>
      <c r="AB122" t="s">
        <v>373</v>
      </c>
    </row>
    <row r="123" spans="1:28">
      <c r="A123" t="s">
        <v>521</v>
      </c>
      <c r="B123" t="s">
        <v>370</v>
      </c>
      <c r="D123">
        <v>56.02666</v>
      </c>
      <c r="E123">
        <v>-120.66423</v>
      </c>
      <c r="F123">
        <v>3.8</v>
      </c>
      <c r="G123">
        <v>71471</v>
      </c>
      <c r="H123">
        <v>2385.3000000000002</v>
      </c>
      <c r="I123">
        <v>19449</v>
      </c>
      <c r="J123">
        <v>1922.3</v>
      </c>
      <c r="K123">
        <v>10.9</v>
      </c>
      <c r="L123">
        <v>1221</v>
      </c>
      <c r="M123">
        <v>1.6</v>
      </c>
      <c r="N123">
        <v>17.399999999999999</v>
      </c>
      <c r="O123">
        <v>149593</v>
      </c>
      <c r="P123">
        <v>279.10000000000002</v>
      </c>
      <c r="Q123" s="1" t="s">
        <v>522</v>
      </c>
      <c r="T123">
        <v>177.7</v>
      </c>
      <c r="V123" t="s">
        <v>371</v>
      </c>
      <c r="X123" t="s">
        <v>371</v>
      </c>
      <c r="Y123">
        <v>246616.9</v>
      </c>
      <c r="AA123" t="s">
        <v>372</v>
      </c>
      <c r="AB123" t="s">
        <v>373</v>
      </c>
    </row>
    <row r="124" spans="1:28">
      <c r="A124" t="s">
        <v>521</v>
      </c>
      <c r="B124" t="s">
        <v>370</v>
      </c>
      <c r="D124">
        <v>56.02666</v>
      </c>
      <c r="E124">
        <v>-120.66423</v>
      </c>
      <c r="F124">
        <v>4.0999999999999996</v>
      </c>
      <c r="G124">
        <v>73458</v>
      </c>
      <c r="H124">
        <v>2371.1</v>
      </c>
      <c r="I124">
        <v>20207</v>
      </c>
      <c r="J124">
        <v>1940.2</v>
      </c>
      <c r="K124">
        <v>10.6</v>
      </c>
      <c r="L124">
        <v>1237.0999999999999</v>
      </c>
      <c r="M124">
        <v>1.4</v>
      </c>
      <c r="N124">
        <v>17.399999999999999</v>
      </c>
      <c r="O124">
        <v>148564</v>
      </c>
      <c r="P124">
        <v>284.2</v>
      </c>
      <c r="Q124" s="1" t="s">
        <v>402</v>
      </c>
      <c r="T124">
        <v>181.9</v>
      </c>
      <c r="V124" t="s">
        <v>371</v>
      </c>
      <c r="X124" t="s">
        <v>371</v>
      </c>
      <c r="Y124">
        <v>248361.9</v>
      </c>
      <c r="AA124" t="s">
        <v>372</v>
      </c>
      <c r="AB124" t="s">
        <v>373</v>
      </c>
    </row>
    <row r="125" spans="1:28">
      <c r="A125" t="s">
        <v>521</v>
      </c>
      <c r="B125" t="s">
        <v>370</v>
      </c>
      <c r="D125">
        <v>56.02666</v>
      </c>
      <c r="E125">
        <v>-120.66423</v>
      </c>
      <c r="F125">
        <v>3.9</v>
      </c>
      <c r="G125">
        <v>76738</v>
      </c>
      <c r="H125">
        <v>2374.4</v>
      </c>
      <c r="I125">
        <v>21374</v>
      </c>
      <c r="J125">
        <v>1975.1</v>
      </c>
      <c r="K125">
        <v>8.9</v>
      </c>
      <c r="L125">
        <v>1235.2</v>
      </c>
      <c r="M125">
        <v>1.7</v>
      </c>
      <c r="N125">
        <v>16.8</v>
      </c>
      <c r="O125">
        <v>160081</v>
      </c>
      <c r="P125">
        <v>294.2</v>
      </c>
      <c r="Q125" s="1" t="s">
        <v>453</v>
      </c>
      <c r="T125">
        <v>200</v>
      </c>
      <c r="V125" t="s">
        <v>371</v>
      </c>
      <c r="X125" t="s">
        <v>371</v>
      </c>
      <c r="Y125">
        <v>264388.59999999998</v>
      </c>
      <c r="AA125" t="s">
        <v>372</v>
      </c>
      <c r="AB125" t="s">
        <v>373</v>
      </c>
    </row>
    <row r="126" spans="1:28">
      <c r="A126" t="s">
        <v>521</v>
      </c>
      <c r="B126" t="s">
        <v>370</v>
      </c>
      <c r="D126">
        <v>56.02666</v>
      </c>
      <c r="E126">
        <v>-120.66423</v>
      </c>
      <c r="F126">
        <v>3.9</v>
      </c>
      <c r="G126">
        <v>76701</v>
      </c>
      <c r="H126">
        <v>2302.4</v>
      </c>
      <c r="I126">
        <v>21250</v>
      </c>
      <c r="J126">
        <v>1747.9</v>
      </c>
      <c r="K126">
        <v>10.3</v>
      </c>
      <c r="L126">
        <v>1224.5</v>
      </c>
      <c r="M126">
        <v>0.4</v>
      </c>
      <c r="N126">
        <v>17.100000000000001</v>
      </c>
      <c r="O126">
        <v>159863</v>
      </c>
      <c r="P126">
        <v>297.5</v>
      </c>
      <c r="Q126" s="1" t="s">
        <v>523</v>
      </c>
      <c r="T126">
        <v>185.5</v>
      </c>
      <c r="V126" t="s">
        <v>371</v>
      </c>
      <c r="X126" t="s">
        <v>371</v>
      </c>
      <c r="Y126">
        <v>263680.8</v>
      </c>
      <c r="AA126" t="s">
        <v>372</v>
      </c>
      <c r="AB126" t="s">
        <v>373</v>
      </c>
    </row>
    <row r="127" spans="1:28">
      <c r="A127" t="s">
        <v>521</v>
      </c>
      <c r="B127" t="s">
        <v>370</v>
      </c>
      <c r="D127">
        <v>56.02666</v>
      </c>
      <c r="E127">
        <v>-120.66423</v>
      </c>
      <c r="F127">
        <v>3.7</v>
      </c>
      <c r="G127">
        <v>75320</v>
      </c>
      <c r="H127">
        <v>2234</v>
      </c>
      <c r="I127">
        <v>20984</v>
      </c>
      <c r="J127">
        <v>1803.6</v>
      </c>
      <c r="K127">
        <v>8.8000000000000007</v>
      </c>
      <c r="L127">
        <v>1093.3</v>
      </c>
      <c r="M127">
        <v>1.6</v>
      </c>
      <c r="N127">
        <v>19.600000000000001</v>
      </c>
      <c r="O127">
        <v>153492</v>
      </c>
      <c r="P127">
        <v>283.3</v>
      </c>
      <c r="Q127" s="1" t="s">
        <v>524</v>
      </c>
      <c r="T127">
        <v>167.4</v>
      </c>
      <c r="V127" t="s">
        <v>371</v>
      </c>
      <c r="X127" t="s">
        <v>371</v>
      </c>
      <c r="Y127">
        <v>255488.7</v>
      </c>
      <c r="AA127" t="s">
        <v>372</v>
      </c>
      <c r="AB127" t="s">
        <v>373</v>
      </c>
    </row>
    <row r="128" spans="1:28">
      <c r="A128" t="s">
        <v>525</v>
      </c>
      <c r="B128" t="s">
        <v>370</v>
      </c>
      <c r="D128">
        <v>55.169220000000003</v>
      </c>
      <c r="E128">
        <v>-119.28848000000001</v>
      </c>
      <c r="F128">
        <v>7.2</v>
      </c>
      <c r="G128">
        <v>39520</v>
      </c>
      <c r="H128">
        <v>2375.6999999999998</v>
      </c>
      <c r="I128">
        <v>5063</v>
      </c>
      <c r="J128">
        <v>1773.9</v>
      </c>
      <c r="K128">
        <v>10.8</v>
      </c>
      <c r="L128">
        <v>1277.5</v>
      </c>
      <c r="M128">
        <v>0.3</v>
      </c>
      <c r="N128">
        <v>17.600000000000001</v>
      </c>
      <c r="O128">
        <v>66465</v>
      </c>
      <c r="P128">
        <v>116</v>
      </c>
      <c r="Q128" s="1" t="s">
        <v>494</v>
      </c>
      <c r="T128">
        <v>396</v>
      </c>
      <c r="V128" t="s">
        <v>371</v>
      </c>
      <c r="X128" t="s">
        <v>371</v>
      </c>
      <c r="Y128">
        <v>117099.4</v>
      </c>
      <c r="AA128" t="s">
        <v>371</v>
      </c>
      <c r="AB128" t="s">
        <v>373</v>
      </c>
    </row>
    <row r="129" spans="1:28">
      <c r="A129" t="s">
        <v>526</v>
      </c>
      <c r="B129" t="s">
        <v>370</v>
      </c>
      <c r="D129">
        <v>56.001609999999999</v>
      </c>
      <c r="E129">
        <v>-120.66318</v>
      </c>
      <c r="G129">
        <v>39448</v>
      </c>
      <c r="H129">
        <v>1487.9</v>
      </c>
      <c r="I129">
        <v>10146</v>
      </c>
      <c r="J129">
        <v>1107.4000000000001</v>
      </c>
      <c r="K129">
        <v>6.4</v>
      </c>
      <c r="L129">
        <v>495</v>
      </c>
      <c r="N129">
        <v>18.2</v>
      </c>
      <c r="O129">
        <v>90200</v>
      </c>
      <c r="Q129" s="1" t="s">
        <v>425</v>
      </c>
      <c r="T129">
        <v>231</v>
      </c>
      <c r="V129" t="s">
        <v>371</v>
      </c>
      <c r="X129" t="s">
        <v>371</v>
      </c>
      <c r="Y129">
        <v>143172.29999999999</v>
      </c>
      <c r="AA129" t="s">
        <v>372</v>
      </c>
      <c r="AB129" t="s">
        <v>373</v>
      </c>
    </row>
    <row r="130" spans="1:28">
      <c r="A130" t="s">
        <v>526</v>
      </c>
      <c r="B130" t="s">
        <v>370</v>
      </c>
      <c r="D130">
        <v>56.001609999999999</v>
      </c>
      <c r="E130">
        <v>-120.66318</v>
      </c>
      <c r="F130">
        <v>6.8</v>
      </c>
      <c r="G130">
        <v>52620</v>
      </c>
      <c r="H130">
        <v>2012.1</v>
      </c>
      <c r="I130">
        <v>14103</v>
      </c>
      <c r="J130">
        <v>1571.3</v>
      </c>
      <c r="K130">
        <v>5.9</v>
      </c>
      <c r="L130">
        <v>631</v>
      </c>
      <c r="N130">
        <v>20.100000000000001</v>
      </c>
      <c r="O130">
        <v>93400</v>
      </c>
      <c r="Q130" s="1" t="s">
        <v>527</v>
      </c>
      <c r="T130">
        <v>203</v>
      </c>
      <c r="V130" t="s">
        <v>371</v>
      </c>
      <c r="X130" t="s">
        <v>371</v>
      </c>
      <c r="Y130">
        <v>164609.4</v>
      </c>
      <c r="AA130" t="s">
        <v>372</v>
      </c>
      <c r="AB130" t="s">
        <v>373</v>
      </c>
    </row>
    <row r="131" spans="1:28">
      <c r="A131" t="s">
        <v>526</v>
      </c>
      <c r="B131" t="s">
        <v>370</v>
      </c>
      <c r="D131">
        <v>56.001609999999999</v>
      </c>
      <c r="E131">
        <v>-120.66318</v>
      </c>
      <c r="F131">
        <v>5.9</v>
      </c>
      <c r="G131">
        <v>56451</v>
      </c>
      <c r="H131">
        <v>2090.1999999999998</v>
      </c>
      <c r="I131">
        <v>15851</v>
      </c>
      <c r="J131">
        <v>1723.9</v>
      </c>
      <c r="K131">
        <v>5.8</v>
      </c>
      <c r="L131">
        <v>762</v>
      </c>
      <c r="N131">
        <v>20.2</v>
      </c>
      <c r="O131">
        <v>116000</v>
      </c>
      <c r="Q131" s="1" t="s">
        <v>528</v>
      </c>
      <c r="T131">
        <v>285</v>
      </c>
      <c r="V131" t="s">
        <v>371</v>
      </c>
      <c r="X131" t="s">
        <v>371</v>
      </c>
      <c r="Y131">
        <v>193240</v>
      </c>
      <c r="AA131" t="s">
        <v>372</v>
      </c>
      <c r="AB131" t="s">
        <v>373</v>
      </c>
    </row>
    <row r="132" spans="1:28">
      <c r="A132" t="s">
        <v>526</v>
      </c>
      <c r="B132" t="s">
        <v>370</v>
      </c>
      <c r="D132">
        <v>56.001609999999999</v>
      </c>
      <c r="E132">
        <v>-120.66318</v>
      </c>
      <c r="F132">
        <v>5.2</v>
      </c>
      <c r="G132">
        <v>54304</v>
      </c>
      <c r="H132">
        <v>1986.5</v>
      </c>
      <c r="I132">
        <v>15161</v>
      </c>
      <c r="J132">
        <v>1652.8</v>
      </c>
      <c r="K132">
        <v>5.9</v>
      </c>
      <c r="L132">
        <v>799</v>
      </c>
      <c r="N132">
        <v>21</v>
      </c>
      <c r="O132">
        <v>112000</v>
      </c>
      <c r="Q132" s="1" t="s">
        <v>529</v>
      </c>
      <c r="T132">
        <v>218</v>
      </c>
      <c r="V132" t="s">
        <v>371</v>
      </c>
      <c r="X132" t="s">
        <v>371</v>
      </c>
      <c r="Y132">
        <v>186201</v>
      </c>
      <c r="AA132" t="s">
        <v>372</v>
      </c>
      <c r="AB132" t="s">
        <v>373</v>
      </c>
    </row>
    <row r="133" spans="1:28">
      <c r="A133" t="s">
        <v>526</v>
      </c>
      <c r="B133" t="s">
        <v>370</v>
      </c>
      <c r="D133">
        <v>56.001609999999999</v>
      </c>
      <c r="E133">
        <v>-120.66318</v>
      </c>
      <c r="F133">
        <v>5</v>
      </c>
      <c r="G133">
        <v>63376</v>
      </c>
      <c r="H133">
        <v>2340.4</v>
      </c>
      <c r="I133">
        <v>18291</v>
      </c>
      <c r="J133">
        <v>1997.3</v>
      </c>
      <c r="K133">
        <v>5.8</v>
      </c>
      <c r="L133">
        <v>814</v>
      </c>
      <c r="N133">
        <v>20.7</v>
      </c>
      <c r="O133">
        <v>111000</v>
      </c>
      <c r="Q133" s="1" t="s">
        <v>530</v>
      </c>
      <c r="T133">
        <v>222</v>
      </c>
      <c r="V133" t="s">
        <v>371</v>
      </c>
      <c r="X133" t="s">
        <v>371</v>
      </c>
      <c r="Y133">
        <v>198123.8</v>
      </c>
      <c r="AA133" t="s">
        <v>372</v>
      </c>
      <c r="AB133" t="s">
        <v>373</v>
      </c>
    </row>
    <row r="134" spans="1:28">
      <c r="A134" t="s">
        <v>526</v>
      </c>
      <c r="B134" t="s">
        <v>370</v>
      </c>
      <c r="D134">
        <v>56.001609999999999</v>
      </c>
      <c r="E134">
        <v>-120.66318</v>
      </c>
      <c r="F134">
        <v>4.2</v>
      </c>
      <c r="G134">
        <v>59262</v>
      </c>
      <c r="H134">
        <v>2138.8000000000002</v>
      </c>
      <c r="I134">
        <v>17147</v>
      </c>
      <c r="J134">
        <v>1858.6</v>
      </c>
      <c r="K134">
        <v>5.9</v>
      </c>
      <c r="L134">
        <v>977</v>
      </c>
      <c r="N134">
        <v>21.4</v>
      </c>
      <c r="O134">
        <v>135000</v>
      </c>
      <c r="Q134" s="1" t="s">
        <v>478</v>
      </c>
      <c r="T134">
        <v>226</v>
      </c>
      <c r="V134" t="s">
        <v>371</v>
      </c>
      <c r="X134" t="s">
        <v>371</v>
      </c>
      <c r="Y134">
        <v>216702.3</v>
      </c>
      <c r="AA134" t="s">
        <v>372</v>
      </c>
      <c r="AB134" t="s">
        <v>373</v>
      </c>
    </row>
    <row r="135" spans="1:28">
      <c r="A135" t="s">
        <v>526</v>
      </c>
      <c r="B135" t="s">
        <v>370</v>
      </c>
      <c r="D135">
        <v>56.001609999999999</v>
      </c>
      <c r="E135">
        <v>-120.66318</v>
      </c>
      <c r="F135">
        <v>4.0999999999999996</v>
      </c>
      <c r="G135">
        <v>69255</v>
      </c>
      <c r="H135">
        <v>2551.1</v>
      </c>
      <c r="I135">
        <v>21311</v>
      </c>
      <c r="J135">
        <v>2302.6999999999998</v>
      </c>
      <c r="K135">
        <v>6.3</v>
      </c>
      <c r="L135">
        <v>1100</v>
      </c>
      <c r="M135">
        <v>2.6</v>
      </c>
      <c r="N135">
        <v>21.8</v>
      </c>
      <c r="O135">
        <v>151000</v>
      </c>
      <c r="Q135" s="1" t="s">
        <v>402</v>
      </c>
      <c r="T135">
        <v>224</v>
      </c>
      <c r="V135" t="s">
        <v>371</v>
      </c>
      <c r="X135" t="s">
        <v>371</v>
      </c>
      <c r="Y135">
        <v>247847.1</v>
      </c>
      <c r="AA135" t="s">
        <v>372</v>
      </c>
      <c r="AB135" t="s">
        <v>373</v>
      </c>
    </row>
    <row r="136" spans="1:28">
      <c r="A136" t="s">
        <v>526</v>
      </c>
      <c r="B136" t="s">
        <v>370</v>
      </c>
      <c r="D136">
        <v>56.001609999999999</v>
      </c>
      <c r="E136">
        <v>-120.66318</v>
      </c>
      <c r="F136">
        <v>4.0999999999999996</v>
      </c>
      <c r="G136">
        <v>74684</v>
      </c>
      <c r="H136">
        <v>2778.4</v>
      </c>
      <c r="I136">
        <v>23726</v>
      </c>
      <c r="J136">
        <v>2539.6</v>
      </c>
      <c r="K136">
        <v>6.2</v>
      </c>
      <c r="L136">
        <v>1110</v>
      </c>
      <c r="N136">
        <v>21.6</v>
      </c>
      <c r="O136">
        <v>151000</v>
      </c>
      <c r="Q136" s="1" t="s">
        <v>531</v>
      </c>
      <c r="T136">
        <v>223</v>
      </c>
      <c r="V136" t="s">
        <v>371</v>
      </c>
      <c r="X136" t="s">
        <v>371</v>
      </c>
      <c r="Y136">
        <v>256158.5</v>
      </c>
      <c r="AA136" t="s">
        <v>372</v>
      </c>
      <c r="AB136" t="s">
        <v>373</v>
      </c>
    </row>
    <row r="137" spans="1:28">
      <c r="A137" t="s">
        <v>532</v>
      </c>
      <c r="B137" t="s">
        <v>370</v>
      </c>
      <c r="D137">
        <v>55.898490000000002</v>
      </c>
      <c r="E137">
        <v>-120.60695</v>
      </c>
      <c r="F137">
        <v>5.0999999999999996</v>
      </c>
      <c r="G137">
        <v>57439</v>
      </c>
      <c r="H137">
        <v>2063.9</v>
      </c>
      <c r="I137">
        <v>14071</v>
      </c>
      <c r="J137">
        <v>1470.4</v>
      </c>
      <c r="K137">
        <v>13.2</v>
      </c>
      <c r="L137">
        <v>1293.2</v>
      </c>
      <c r="M137">
        <v>0.7</v>
      </c>
      <c r="N137">
        <v>26.7</v>
      </c>
      <c r="O137">
        <v>116721</v>
      </c>
      <c r="P137">
        <v>253.2</v>
      </c>
      <c r="Q137" s="1" t="s">
        <v>533</v>
      </c>
      <c r="T137">
        <v>30.9</v>
      </c>
      <c r="V137" t="s">
        <v>371</v>
      </c>
      <c r="X137" t="s">
        <v>371</v>
      </c>
      <c r="Y137">
        <v>193451</v>
      </c>
      <c r="AA137" t="s">
        <v>372</v>
      </c>
      <c r="AB137" t="s">
        <v>373</v>
      </c>
    </row>
    <row r="138" spans="1:28">
      <c r="A138" t="s">
        <v>532</v>
      </c>
      <c r="B138" t="s">
        <v>370</v>
      </c>
      <c r="D138">
        <v>55.898490000000002</v>
      </c>
      <c r="E138">
        <v>-120.60695</v>
      </c>
      <c r="F138">
        <v>5</v>
      </c>
      <c r="G138">
        <v>57616</v>
      </c>
      <c r="H138">
        <v>2099.6</v>
      </c>
      <c r="I138">
        <v>14382</v>
      </c>
      <c r="J138">
        <v>1504</v>
      </c>
      <c r="K138">
        <v>13.4</v>
      </c>
      <c r="L138">
        <v>1371.7</v>
      </c>
      <c r="M138">
        <v>0.2</v>
      </c>
      <c r="N138">
        <v>26.2</v>
      </c>
      <c r="O138">
        <v>122146</v>
      </c>
      <c r="P138">
        <v>247.2</v>
      </c>
      <c r="Q138" s="1" t="s">
        <v>534</v>
      </c>
      <c r="T138">
        <v>29.7</v>
      </c>
      <c r="V138" t="s">
        <v>371</v>
      </c>
      <c r="X138" t="s">
        <v>371</v>
      </c>
      <c r="Y138">
        <v>199506.8</v>
      </c>
      <c r="AA138" t="s">
        <v>372</v>
      </c>
      <c r="AB138" t="s">
        <v>373</v>
      </c>
    </row>
    <row r="139" spans="1:28">
      <c r="A139" t="s">
        <v>535</v>
      </c>
      <c r="B139" t="s">
        <v>370</v>
      </c>
      <c r="D139">
        <v>55.912610000000001</v>
      </c>
      <c r="E139">
        <v>-120.60735</v>
      </c>
      <c r="F139">
        <v>4.4000000000000004</v>
      </c>
      <c r="G139">
        <v>67298</v>
      </c>
      <c r="H139">
        <v>2356.4</v>
      </c>
      <c r="I139">
        <v>17480</v>
      </c>
      <c r="J139">
        <v>1795.3</v>
      </c>
      <c r="K139">
        <v>19.100000000000001</v>
      </c>
      <c r="L139">
        <v>1521.6</v>
      </c>
      <c r="M139">
        <v>1.1000000000000001</v>
      </c>
      <c r="N139">
        <v>26.6</v>
      </c>
      <c r="O139">
        <v>134514</v>
      </c>
      <c r="P139">
        <v>293.10000000000002</v>
      </c>
      <c r="Q139" s="1" t="s">
        <v>536</v>
      </c>
      <c r="T139">
        <v>59.5</v>
      </c>
      <c r="V139" t="s">
        <v>371</v>
      </c>
      <c r="X139" t="s">
        <v>371</v>
      </c>
      <c r="Y139">
        <v>225446.9</v>
      </c>
      <c r="AA139" t="s">
        <v>372</v>
      </c>
      <c r="AB139" t="s">
        <v>373</v>
      </c>
    </row>
    <row r="140" spans="1:28">
      <c r="A140" t="s">
        <v>535</v>
      </c>
      <c r="B140" t="s">
        <v>370</v>
      </c>
      <c r="D140">
        <v>55.912610000000001</v>
      </c>
      <c r="E140">
        <v>-120.60735</v>
      </c>
      <c r="F140">
        <v>4</v>
      </c>
      <c r="G140">
        <v>70016</v>
      </c>
      <c r="H140">
        <v>2421.8000000000002</v>
      </c>
      <c r="I140">
        <v>18296</v>
      </c>
      <c r="J140">
        <v>1869.6</v>
      </c>
      <c r="K140">
        <v>11.1</v>
      </c>
      <c r="L140">
        <v>1330.7</v>
      </c>
      <c r="M140">
        <v>4.4000000000000004</v>
      </c>
      <c r="N140">
        <v>20.100000000000001</v>
      </c>
      <c r="O140">
        <v>146579</v>
      </c>
      <c r="P140">
        <v>293.10000000000002</v>
      </c>
      <c r="Q140" s="1" t="s">
        <v>537</v>
      </c>
      <c r="T140">
        <v>37.799999999999997</v>
      </c>
      <c r="V140" t="s">
        <v>371</v>
      </c>
      <c r="X140" t="s">
        <v>371</v>
      </c>
      <c r="Y140">
        <v>240971</v>
      </c>
      <c r="AA140" t="s">
        <v>372</v>
      </c>
      <c r="AB140" t="s">
        <v>373</v>
      </c>
    </row>
    <row r="141" spans="1:28">
      <c r="A141" t="s">
        <v>535</v>
      </c>
      <c r="B141" t="s">
        <v>370</v>
      </c>
      <c r="D141">
        <v>55.912610000000001</v>
      </c>
      <c r="E141">
        <v>-120.60735</v>
      </c>
      <c r="F141">
        <v>4.0999999999999996</v>
      </c>
      <c r="G141">
        <v>71555</v>
      </c>
      <c r="H141">
        <v>2322.9</v>
      </c>
      <c r="I141">
        <v>18786</v>
      </c>
      <c r="J141">
        <v>1970.4</v>
      </c>
      <c r="K141">
        <v>9</v>
      </c>
      <c r="L141">
        <v>1196.3</v>
      </c>
      <c r="M141">
        <v>0</v>
      </c>
      <c r="N141">
        <v>19.100000000000001</v>
      </c>
      <c r="O141">
        <v>139503</v>
      </c>
      <c r="P141">
        <v>285.8</v>
      </c>
      <c r="Q141" s="1" t="s">
        <v>538</v>
      </c>
      <c r="T141">
        <v>55.1</v>
      </c>
      <c r="V141" t="s">
        <v>371</v>
      </c>
      <c r="X141" t="s">
        <v>371</v>
      </c>
      <c r="Y141">
        <v>235788.7</v>
      </c>
      <c r="AA141" t="s">
        <v>372</v>
      </c>
      <c r="AB141" t="s">
        <v>373</v>
      </c>
    </row>
    <row r="142" spans="1:28">
      <c r="A142" t="s">
        <v>539</v>
      </c>
      <c r="B142" t="s">
        <v>370</v>
      </c>
      <c r="D142">
        <v>55.92295</v>
      </c>
      <c r="E142">
        <v>-120.56404999999999</v>
      </c>
      <c r="F142">
        <v>4.4000000000000004</v>
      </c>
      <c r="G142">
        <v>67321</v>
      </c>
      <c r="H142">
        <v>2189.4</v>
      </c>
      <c r="I142">
        <v>17200</v>
      </c>
      <c r="J142">
        <v>1843.2</v>
      </c>
      <c r="K142">
        <v>16.8</v>
      </c>
      <c r="L142">
        <v>1322.4</v>
      </c>
      <c r="M142">
        <v>1.7</v>
      </c>
      <c r="N142">
        <v>26.7</v>
      </c>
      <c r="O142">
        <v>139659</v>
      </c>
      <c r="P142">
        <v>274.8</v>
      </c>
      <c r="Q142" s="1" t="s">
        <v>427</v>
      </c>
      <c r="T142">
        <v>104.8</v>
      </c>
      <c r="V142" t="s">
        <v>371</v>
      </c>
      <c r="X142" t="s">
        <v>371</v>
      </c>
      <c r="Y142">
        <v>230040.2</v>
      </c>
      <c r="AA142" t="s">
        <v>372</v>
      </c>
      <c r="AB142" t="s">
        <v>373</v>
      </c>
    </row>
    <row r="143" spans="1:28">
      <c r="A143" t="s">
        <v>539</v>
      </c>
      <c r="B143" t="s">
        <v>370</v>
      </c>
      <c r="D143">
        <v>55.92295</v>
      </c>
      <c r="E143">
        <v>-120.56404999999999</v>
      </c>
      <c r="F143">
        <v>4.7</v>
      </c>
      <c r="G143">
        <v>66512</v>
      </c>
      <c r="H143">
        <v>2242</v>
      </c>
      <c r="I143">
        <v>17466</v>
      </c>
      <c r="J143">
        <v>1862.8</v>
      </c>
      <c r="K143">
        <v>10.4</v>
      </c>
      <c r="L143">
        <v>1386</v>
      </c>
      <c r="M143">
        <v>0.8</v>
      </c>
      <c r="N143">
        <v>26</v>
      </c>
      <c r="O143">
        <v>140354</v>
      </c>
      <c r="P143">
        <v>278.2</v>
      </c>
      <c r="Q143" s="1" t="s">
        <v>477</v>
      </c>
      <c r="T143">
        <v>87.6</v>
      </c>
      <c r="V143" t="s">
        <v>371</v>
      </c>
      <c r="X143" t="s">
        <v>371</v>
      </c>
      <c r="Y143">
        <v>230310.39999999999</v>
      </c>
      <c r="AA143" t="s">
        <v>372</v>
      </c>
      <c r="AB143" t="s">
        <v>373</v>
      </c>
    </row>
    <row r="144" spans="1:28">
      <c r="A144" t="s">
        <v>539</v>
      </c>
      <c r="B144" t="s">
        <v>370</v>
      </c>
      <c r="D144">
        <v>55.92295</v>
      </c>
      <c r="E144">
        <v>-120.56404999999999</v>
      </c>
      <c r="F144">
        <v>4.0999999999999996</v>
      </c>
      <c r="G144">
        <v>71625</v>
      </c>
      <c r="H144">
        <v>2575.5</v>
      </c>
      <c r="I144">
        <v>19190</v>
      </c>
      <c r="J144">
        <v>2097.8000000000002</v>
      </c>
      <c r="K144">
        <v>10.9</v>
      </c>
      <c r="L144">
        <v>1329.5</v>
      </c>
      <c r="M144">
        <v>1.5</v>
      </c>
      <c r="N144">
        <v>17.899999999999999</v>
      </c>
      <c r="O144">
        <v>145499</v>
      </c>
      <c r="P144">
        <v>293.10000000000002</v>
      </c>
      <c r="Q144" s="1" t="s">
        <v>540</v>
      </c>
      <c r="T144">
        <v>61.1</v>
      </c>
      <c r="V144" t="s">
        <v>371</v>
      </c>
      <c r="X144" t="s">
        <v>371</v>
      </c>
      <c r="Y144">
        <v>242797.4</v>
      </c>
      <c r="AA144" t="s">
        <v>372</v>
      </c>
      <c r="AB144" t="s">
        <v>373</v>
      </c>
    </row>
    <row r="145" spans="1:28">
      <c r="A145" t="s">
        <v>539</v>
      </c>
      <c r="B145" t="s">
        <v>370</v>
      </c>
      <c r="D145">
        <v>55.92295</v>
      </c>
      <c r="E145">
        <v>-120.56404999999999</v>
      </c>
      <c r="F145">
        <v>4.2</v>
      </c>
      <c r="G145">
        <v>69447</v>
      </c>
      <c r="H145">
        <v>2624.3</v>
      </c>
      <c r="I145">
        <v>18523</v>
      </c>
      <c r="J145">
        <v>2089.3000000000002</v>
      </c>
      <c r="K145">
        <v>9.6999999999999993</v>
      </c>
      <c r="L145">
        <v>1337.7</v>
      </c>
      <c r="M145">
        <v>0.3</v>
      </c>
      <c r="N145">
        <v>18.100000000000001</v>
      </c>
      <c r="O145">
        <v>147301</v>
      </c>
      <c r="P145">
        <v>286.8</v>
      </c>
      <c r="Q145" s="1" t="s">
        <v>541</v>
      </c>
      <c r="T145">
        <v>98.2</v>
      </c>
      <c r="V145" t="s">
        <v>371</v>
      </c>
      <c r="X145" t="s">
        <v>371</v>
      </c>
      <c r="Y145">
        <v>241830.6</v>
      </c>
      <c r="AA145" t="s">
        <v>372</v>
      </c>
      <c r="AB145" t="s">
        <v>373</v>
      </c>
    </row>
    <row r="146" spans="1:28">
      <c r="A146" t="s">
        <v>542</v>
      </c>
      <c r="B146" t="s">
        <v>370</v>
      </c>
      <c r="D146">
        <v>55.648910000000001</v>
      </c>
      <c r="E146">
        <v>-120.12007</v>
      </c>
      <c r="F146">
        <v>7.2</v>
      </c>
      <c r="G146">
        <v>29882</v>
      </c>
      <c r="H146">
        <v>1158.9000000000001</v>
      </c>
      <c r="I146">
        <v>3303</v>
      </c>
      <c r="J146">
        <v>588</v>
      </c>
      <c r="K146">
        <v>137</v>
      </c>
      <c r="L146">
        <v>527.5</v>
      </c>
      <c r="M146">
        <v>0.2</v>
      </c>
      <c r="N146">
        <v>38.4</v>
      </c>
      <c r="O146">
        <v>51847</v>
      </c>
      <c r="P146">
        <v>70.599999999999994</v>
      </c>
      <c r="Q146" s="1" t="s">
        <v>543</v>
      </c>
      <c r="T146">
        <v>21.3</v>
      </c>
      <c r="V146" t="s">
        <v>371</v>
      </c>
      <c r="X146" t="s">
        <v>371</v>
      </c>
      <c r="Y146">
        <v>87629.2</v>
      </c>
      <c r="AA146" t="s">
        <v>412</v>
      </c>
      <c r="AB146" t="s">
        <v>373</v>
      </c>
    </row>
    <row r="147" spans="1:28">
      <c r="A147" t="s">
        <v>542</v>
      </c>
      <c r="B147" t="s">
        <v>370</v>
      </c>
      <c r="D147">
        <v>55.648910000000001</v>
      </c>
      <c r="E147">
        <v>-120.12007</v>
      </c>
      <c r="F147">
        <v>7.2</v>
      </c>
      <c r="G147">
        <v>28707</v>
      </c>
      <c r="H147">
        <v>1128.2</v>
      </c>
      <c r="I147">
        <v>3180</v>
      </c>
      <c r="J147">
        <v>563.5</v>
      </c>
      <c r="K147">
        <v>52.6</v>
      </c>
      <c r="L147">
        <v>501</v>
      </c>
      <c r="M147">
        <v>0.1</v>
      </c>
      <c r="N147">
        <v>36.6</v>
      </c>
      <c r="O147">
        <v>49195</v>
      </c>
      <c r="P147">
        <v>68.599999999999994</v>
      </c>
      <c r="Q147" s="1" t="s">
        <v>544</v>
      </c>
      <c r="T147">
        <v>40.6</v>
      </c>
      <c r="V147" t="s">
        <v>371</v>
      </c>
      <c r="X147" t="s">
        <v>371</v>
      </c>
      <c r="Y147">
        <v>83526.2</v>
      </c>
      <c r="AA147" t="s">
        <v>412</v>
      </c>
      <c r="AB147" t="s">
        <v>373</v>
      </c>
    </row>
    <row r="148" spans="1:28">
      <c r="A148" t="s">
        <v>542</v>
      </c>
      <c r="B148" t="s">
        <v>370</v>
      </c>
      <c r="D148">
        <v>55.648910000000001</v>
      </c>
      <c r="E148">
        <v>-120.12007</v>
      </c>
      <c r="F148">
        <v>7.2</v>
      </c>
      <c r="G148">
        <v>32567</v>
      </c>
      <c r="H148">
        <v>1328.6</v>
      </c>
      <c r="I148">
        <v>3758</v>
      </c>
      <c r="J148">
        <v>629.9</v>
      </c>
      <c r="K148">
        <v>287.5</v>
      </c>
      <c r="L148">
        <v>654.70000000000005</v>
      </c>
      <c r="M148">
        <v>0</v>
      </c>
      <c r="N148">
        <v>38.9</v>
      </c>
      <c r="O148">
        <v>59322</v>
      </c>
      <c r="P148">
        <v>92.1</v>
      </c>
      <c r="Q148" s="1" t="s">
        <v>433</v>
      </c>
      <c r="T148">
        <v>20.100000000000001</v>
      </c>
      <c r="V148" t="s">
        <v>371</v>
      </c>
      <c r="X148" t="s">
        <v>371</v>
      </c>
      <c r="Y148">
        <v>98765.3</v>
      </c>
      <c r="AA148" t="s">
        <v>412</v>
      </c>
      <c r="AB148" t="s">
        <v>373</v>
      </c>
    </row>
    <row r="149" spans="1:28">
      <c r="A149" t="s">
        <v>545</v>
      </c>
      <c r="B149" t="s">
        <v>370</v>
      </c>
      <c r="D149">
        <v>55.911929999999998</v>
      </c>
      <c r="E149">
        <v>-120.60782</v>
      </c>
      <c r="F149">
        <v>5.2</v>
      </c>
      <c r="G149">
        <v>59786</v>
      </c>
      <c r="H149">
        <v>2128.9</v>
      </c>
      <c r="I149">
        <v>14963</v>
      </c>
      <c r="J149">
        <v>1575.8</v>
      </c>
      <c r="K149">
        <v>8</v>
      </c>
      <c r="L149">
        <v>1269.7</v>
      </c>
      <c r="M149">
        <v>0.6</v>
      </c>
      <c r="N149">
        <v>26.8</v>
      </c>
      <c r="O149">
        <v>122052</v>
      </c>
      <c r="P149">
        <v>256</v>
      </c>
      <c r="Q149" s="1" t="s">
        <v>546</v>
      </c>
      <c r="T149">
        <v>56.3</v>
      </c>
      <c r="V149" t="s">
        <v>371</v>
      </c>
      <c r="X149" t="s">
        <v>371</v>
      </c>
      <c r="Y149">
        <v>202193.6</v>
      </c>
      <c r="AA149" t="s">
        <v>372</v>
      </c>
      <c r="AB149" t="s">
        <v>373</v>
      </c>
    </row>
    <row r="150" spans="1:28">
      <c r="A150" t="s">
        <v>545</v>
      </c>
      <c r="B150" t="s">
        <v>370</v>
      </c>
      <c r="D150">
        <v>55.911929999999998</v>
      </c>
      <c r="E150">
        <v>-120.60782</v>
      </c>
      <c r="F150">
        <v>4.7</v>
      </c>
      <c r="G150">
        <v>64086</v>
      </c>
      <c r="H150">
        <v>2138.5</v>
      </c>
      <c r="I150">
        <v>16191</v>
      </c>
      <c r="J150">
        <v>1642.3</v>
      </c>
      <c r="K150">
        <v>9.8000000000000007</v>
      </c>
      <c r="L150">
        <v>1368.3</v>
      </c>
      <c r="M150">
        <v>1</v>
      </c>
      <c r="N150">
        <v>27.6</v>
      </c>
      <c r="O150">
        <v>128001</v>
      </c>
      <c r="P150">
        <v>263.89999999999998</v>
      </c>
      <c r="Q150" s="1" t="s">
        <v>381</v>
      </c>
      <c r="T150">
        <v>46.3</v>
      </c>
      <c r="V150" t="s">
        <v>371</v>
      </c>
      <c r="X150" t="s">
        <v>371</v>
      </c>
      <c r="Y150">
        <v>213848.5</v>
      </c>
      <c r="AA150" t="s">
        <v>372</v>
      </c>
      <c r="AB150" t="s">
        <v>373</v>
      </c>
    </row>
    <row r="151" spans="1:28">
      <c r="A151" t="s">
        <v>545</v>
      </c>
      <c r="B151" t="s">
        <v>370</v>
      </c>
      <c r="D151">
        <v>55.911929999999998</v>
      </c>
      <c r="E151">
        <v>-120.60782</v>
      </c>
      <c r="F151">
        <v>4.8</v>
      </c>
      <c r="G151">
        <v>64178</v>
      </c>
      <c r="H151">
        <v>2223.4</v>
      </c>
      <c r="I151">
        <v>16279</v>
      </c>
      <c r="J151">
        <v>1661.5</v>
      </c>
      <c r="K151">
        <v>9.6</v>
      </c>
      <c r="L151">
        <v>1430.8</v>
      </c>
      <c r="M151">
        <v>1.4</v>
      </c>
      <c r="N151">
        <v>27.4</v>
      </c>
      <c r="O151">
        <v>130653</v>
      </c>
      <c r="P151">
        <v>260.2</v>
      </c>
      <c r="Q151" s="1" t="s">
        <v>547</v>
      </c>
      <c r="T151">
        <v>36.799999999999997</v>
      </c>
      <c r="V151" t="s">
        <v>371</v>
      </c>
      <c r="X151" t="s">
        <v>371</v>
      </c>
      <c r="Y151">
        <v>216839.8</v>
      </c>
      <c r="AA151" t="s">
        <v>372</v>
      </c>
      <c r="AB151" t="s">
        <v>373</v>
      </c>
    </row>
    <row r="152" spans="1:28">
      <c r="A152" t="s">
        <v>548</v>
      </c>
      <c r="B152" t="s">
        <v>370</v>
      </c>
      <c r="D152">
        <v>55.911070000000002</v>
      </c>
      <c r="E152">
        <v>-120.61657</v>
      </c>
      <c r="F152">
        <v>5.0999999999999996</v>
      </c>
      <c r="G152">
        <v>65952</v>
      </c>
      <c r="H152">
        <v>2305.6</v>
      </c>
      <c r="I152">
        <v>16448</v>
      </c>
      <c r="J152">
        <v>1668.5</v>
      </c>
      <c r="K152">
        <v>13.2</v>
      </c>
      <c r="L152">
        <v>1424.4</v>
      </c>
      <c r="M152">
        <v>1.8</v>
      </c>
      <c r="N152">
        <v>28.7</v>
      </c>
      <c r="O152">
        <v>130470</v>
      </c>
      <c r="P152">
        <v>275.89999999999998</v>
      </c>
      <c r="Q152" s="1" t="s">
        <v>374</v>
      </c>
      <c r="T152">
        <v>44</v>
      </c>
      <c r="V152" t="s">
        <v>371</v>
      </c>
      <c r="X152" t="s">
        <v>371</v>
      </c>
      <c r="Y152">
        <v>218708.8</v>
      </c>
      <c r="AA152" t="s">
        <v>372</v>
      </c>
      <c r="AB152" t="s">
        <v>373</v>
      </c>
    </row>
    <row r="153" spans="1:28">
      <c r="A153" t="s">
        <v>548</v>
      </c>
      <c r="B153" t="s">
        <v>370</v>
      </c>
      <c r="D153">
        <v>55.911070000000002</v>
      </c>
      <c r="E153">
        <v>-120.61657</v>
      </c>
      <c r="F153">
        <v>4.8</v>
      </c>
      <c r="G153">
        <v>63537</v>
      </c>
      <c r="H153">
        <v>2248.8000000000002</v>
      </c>
      <c r="I153">
        <v>16331</v>
      </c>
      <c r="J153">
        <v>1669.7</v>
      </c>
      <c r="K153">
        <v>12.4</v>
      </c>
      <c r="L153">
        <v>1493.3</v>
      </c>
      <c r="M153">
        <v>1.2</v>
      </c>
      <c r="N153">
        <v>28.2</v>
      </c>
      <c r="O153">
        <v>132173</v>
      </c>
      <c r="P153">
        <v>277.10000000000002</v>
      </c>
      <c r="Q153" s="1" t="s">
        <v>407</v>
      </c>
      <c r="T153">
        <v>51.6</v>
      </c>
      <c r="V153" t="s">
        <v>371</v>
      </c>
      <c r="X153" t="s">
        <v>371</v>
      </c>
      <c r="Y153">
        <v>217901.1</v>
      </c>
      <c r="AA153" t="s">
        <v>372</v>
      </c>
      <c r="AB153" t="s">
        <v>373</v>
      </c>
    </row>
    <row r="154" spans="1:28">
      <c r="A154" t="s">
        <v>548</v>
      </c>
      <c r="B154" t="s">
        <v>370</v>
      </c>
      <c r="D154">
        <v>55.911070000000002</v>
      </c>
      <c r="E154">
        <v>-120.61657</v>
      </c>
      <c r="F154">
        <v>4.5999999999999996</v>
      </c>
      <c r="G154">
        <v>66108</v>
      </c>
      <c r="H154">
        <v>2315.4</v>
      </c>
      <c r="I154">
        <v>17087</v>
      </c>
      <c r="J154">
        <v>1705.5</v>
      </c>
      <c r="K154">
        <v>13</v>
      </c>
      <c r="L154">
        <v>1509.8</v>
      </c>
      <c r="M154">
        <v>1</v>
      </c>
      <c r="N154">
        <v>28.5</v>
      </c>
      <c r="O154">
        <v>136573</v>
      </c>
      <c r="P154">
        <v>281.39999999999998</v>
      </c>
      <c r="Q154" s="1" t="s">
        <v>549</v>
      </c>
      <c r="T154">
        <v>26.9</v>
      </c>
      <c r="V154" t="s">
        <v>371</v>
      </c>
      <c r="X154" t="s">
        <v>371</v>
      </c>
      <c r="Y154">
        <v>225731.3</v>
      </c>
      <c r="AA154" t="s">
        <v>372</v>
      </c>
      <c r="AB154" t="s">
        <v>373</v>
      </c>
    </row>
    <row r="155" spans="1:28">
      <c r="A155" t="s">
        <v>550</v>
      </c>
      <c r="B155" t="s">
        <v>370</v>
      </c>
      <c r="D155">
        <v>55.896709999999999</v>
      </c>
      <c r="E155">
        <v>-120.61821999999999</v>
      </c>
      <c r="F155">
        <v>5.3</v>
      </c>
      <c r="G155">
        <v>57572</v>
      </c>
      <c r="H155">
        <v>2075.6</v>
      </c>
      <c r="I155">
        <v>14352</v>
      </c>
      <c r="J155">
        <v>1493.7</v>
      </c>
      <c r="K155">
        <v>10.8</v>
      </c>
      <c r="L155">
        <v>1343.8</v>
      </c>
      <c r="M155">
        <v>1.9</v>
      </c>
      <c r="N155">
        <v>26</v>
      </c>
      <c r="O155">
        <v>118903</v>
      </c>
      <c r="P155">
        <v>232.4</v>
      </c>
      <c r="Q155" s="1" t="s">
        <v>551</v>
      </c>
      <c r="T155">
        <v>36.1</v>
      </c>
      <c r="V155" t="s">
        <v>371</v>
      </c>
      <c r="X155" t="s">
        <v>371</v>
      </c>
      <c r="Y155">
        <v>196114.6</v>
      </c>
      <c r="AA155" t="s">
        <v>517</v>
      </c>
      <c r="AB155" t="s">
        <v>373</v>
      </c>
    </row>
    <row r="156" spans="1:28">
      <c r="A156" t="s">
        <v>550</v>
      </c>
      <c r="B156" t="s">
        <v>370</v>
      </c>
      <c r="D156">
        <v>55.896709999999999</v>
      </c>
      <c r="E156">
        <v>-120.61821999999999</v>
      </c>
      <c r="F156">
        <v>5.0999999999999996</v>
      </c>
      <c r="G156">
        <v>58542</v>
      </c>
      <c r="H156">
        <v>2130.5</v>
      </c>
      <c r="I156">
        <v>14682</v>
      </c>
      <c r="J156">
        <v>1514.2</v>
      </c>
      <c r="K156">
        <v>11.4</v>
      </c>
      <c r="L156">
        <v>1337.3</v>
      </c>
      <c r="M156">
        <v>2.7</v>
      </c>
      <c r="N156">
        <v>26.5</v>
      </c>
      <c r="O156">
        <v>120387</v>
      </c>
      <c r="P156">
        <v>255.7</v>
      </c>
      <c r="Q156" s="1" t="s">
        <v>552</v>
      </c>
      <c r="T156">
        <v>45.5</v>
      </c>
      <c r="V156" t="s">
        <v>371</v>
      </c>
      <c r="X156" t="s">
        <v>371</v>
      </c>
      <c r="Y156">
        <v>199003.4</v>
      </c>
      <c r="AA156" t="s">
        <v>517</v>
      </c>
      <c r="AB156" t="s">
        <v>373</v>
      </c>
    </row>
    <row r="157" spans="1:28">
      <c r="A157" t="s">
        <v>553</v>
      </c>
      <c r="B157" t="s">
        <v>370</v>
      </c>
      <c r="D157">
        <v>56.015039999999999</v>
      </c>
      <c r="E157">
        <v>-120.68123</v>
      </c>
      <c r="F157">
        <v>5</v>
      </c>
      <c r="G157">
        <v>58844</v>
      </c>
      <c r="H157">
        <v>1973.4</v>
      </c>
      <c r="I157">
        <v>15299</v>
      </c>
      <c r="J157">
        <v>1607.1</v>
      </c>
      <c r="K157">
        <v>6.2</v>
      </c>
      <c r="L157">
        <v>932.8</v>
      </c>
      <c r="M157">
        <v>0.8</v>
      </c>
      <c r="N157">
        <v>19.100000000000001</v>
      </c>
      <c r="O157">
        <v>125921</v>
      </c>
      <c r="P157">
        <v>226.5</v>
      </c>
      <c r="Q157" s="1" t="s">
        <v>407</v>
      </c>
      <c r="T157">
        <v>241</v>
      </c>
      <c r="V157" t="s">
        <v>371</v>
      </c>
      <c r="X157" t="s">
        <v>371</v>
      </c>
      <c r="Y157">
        <v>205146.2</v>
      </c>
      <c r="AA157" t="s">
        <v>372</v>
      </c>
      <c r="AB157" t="s">
        <v>373</v>
      </c>
    </row>
    <row r="158" spans="1:28">
      <c r="A158" t="s">
        <v>553</v>
      </c>
      <c r="B158" t="s">
        <v>370</v>
      </c>
      <c r="D158">
        <v>56.015039999999999</v>
      </c>
      <c r="E158">
        <v>-120.68123</v>
      </c>
      <c r="F158">
        <v>4.4000000000000004</v>
      </c>
      <c r="G158">
        <v>62330</v>
      </c>
      <c r="H158">
        <v>2105.3000000000002</v>
      </c>
      <c r="I158">
        <v>16500</v>
      </c>
      <c r="J158">
        <v>1717.7</v>
      </c>
      <c r="K158">
        <v>6</v>
      </c>
      <c r="L158">
        <v>986.7</v>
      </c>
      <c r="M158">
        <v>0.6</v>
      </c>
      <c r="N158">
        <v>19.7</v>
      </c>
      <c r="O158">
        <v>132476</v>
      </c>
      <c r="P158">
        <v>252.1</v>
      </c>
      <c r="Q158" s="1" t="s">
        <v>514</v>
      </c>
      <c r="T158">
        <v>217</v>
      </c>
      <c r="V158" t="s">
        <v>371</v>
      </c>
      <c r="X158" t="s">
        <v>371</v>
      </c>
      <c r="Y158">
        <v>216693.7</v>
      </c>
      <c r="AA158" t="s">
        <v>372</v>
      </c>
      <c r="AB158" t="s">
        <v>373</v>
      </c>
    </row>
    <row r="159" spans="1:28">
      <c r="A159" t="s">
        <v>553</v>
      </c>
      <c r="B159" t="s">
        <v>370</v>
      </c>
      <c r="D159">
        <v>56.015039999999999</v>
      </c>
      <c r="E159">
        <v>-120.68123</v>
      </c>
      <c r="F159">
        <v>4.2</v>
      </c>
      <c r="G159">
        <v>64799</v>
      </c>
      <c r="H159">
        <v>2077</v>
      </c>
      <c r="I159">
        <v>17274</v>
      </c>
      <c r="J159">
        <v>1738</v>
      </c>
      <c r="K159">
        <v>5.7</v>
      </c>
      <c r="L159">
        <v>990.4</v>
      </c>
      <c r="M159">
        <v>0.5</v>
      </c>
      <c r="N159">
        <v>18.5</v>
      </c>
      <c r="O159">
        <v>136453</v>
      </c>
      <c r="P159">
        <v>254.1</v>
      </c>
      <c r="Q159" s="1" t="s">
        <v>455</v>
      </c>
      <c r="T159">
        <v>240</v>
      </c>
      <c r="V159" t="s">
        <v>371</v>
      </c>
      <c r="X159" t="s">
        <v>371</v>
      </c>
      <c r="Y159">
        <v>223929.60000000001</v>
      </c>
      <c r="AA159" t="s">
        <v>372</v>
      </c>
      <c r="AB159" t="s">
        <v>373</v>
      </c>
    </row>
    <row r="160" spans="1:28">
      <c r="A160" t="s">
        <v>553</v>
      </c>
      <c r="B160" t="s">
        <v>370</v>
      </c>
      <c r="D160">
        <v>56.015039999999999</v>
      </c>
      <c r="E160">
        <v>-120.68123</v>
      </c>
      <c r="F160">
        <v>4.0999999999999996</v>
      </c>
      <c r="G160">
        <v>72460</v>
      </c>
      <c r="H160">
        <v>2295.1</v>
      </c>
      <c r="I160">
        <v>19806</v>
      </c>
      <c r="J160">
        <v>1902.7</v>
      </c>
      <c r="K160">
        <v>9.1999999999999993</v>
      </c>
      <c r="L160">
        <v>1154.8</v>
      </c>
      <c r="M160">
        <v>2.5</v>
      </c>
      <c r="N160">
        <v>18</v>
      </c>
      <c r="O160">
        <v>143306</v>
      </c>
      <c r="P160">
        <v>262</v>
      </c>
      <c r="Q160" s="1" t="s">
        <v>554</v>
      </c>
      <c r="T160">
        <v>238.8</v>
      </c>
      <c r="V160" t="s">
        <v>371</v>
      </c>
      <c r="X160" t="s">
        <v>371</v>
      </c>
      <c r="Y160">
        <v>241541.5</v>
      </c>
      <c r="AA160" t="s">
        <v>372</v>
      </c>
      <c r="AB160" t="s">
        <v>373</v>
      </c>
    </row>
    <row r="161" spans="1:28">
      <c r="A161" t="s">
        <v>555</v>
      </c>
      <c r="B161" t="s">
        <v>370</v>
      </c>
      <c r="D161">
        <v>55.898440000000001</v>
      </c>
      <c r="E161">
        <v>-120.60675000000001</v>
      </c>
      <c r="F161">
        <v>5</v>
      </c>
      <c r="G161">
        <v>57990</v>
      </c>
      <c r="H161">
        <v>2156.5</v>
      </c>
      <c r="I161">
        <v>14053</v>
      </c>
      <c r="J161">
        <v>1476</v>
      </c>
      <c r="K161">
        <v>17.5</v>
      </c>
      <c r="L161">
        <v>1329.8</v>
      </c>
      <c r="M161">
        <v>0.8</v>
      </c>
      <c r="N161">
        <v>26.3</v>
      </c>
      <c r="O161">
        <v>116616</v>
      </c>
      <c r="P161">
        <v>251.9</v>
      </c>
      <c r="Q161" s="1" t="s">
        <v>534</v>
      </c>
      <c r="T161">
        <v>43.1</v>
      </c>
      <c r="V161" t="s">
        <v>371</v>
      </c>
      <c r="X161" t="s">
        <v>371</v>
      </c>
      <c r="Y161">
        <v>194028.6</v>
      </c>
      <c r="AA161" t="s">
        <v>372</v>
      </c>
      <c r="AB161" t="s">
        <v>373</v>
      </c>
    </row>
    <row r="162" spans="1:28">
      <c r="A162" t="s">
        <v>555</v>
      </c>
      <c r="B162" t="s">
        <v>370</v>
      </c>
      <c r="D162">
        <v>55.898440000000001</v>
      </c>
      <c r="E162">
        <v>-120.60675000000001</v>
      </c>
      <c r="F162">
        <v>5.0999999999999996</v>
      </c>
      <c r="G162">
        <v>57943</v>
      </c>
      <c r="H162">
        <v>2063.1999999999998</v>
      </c>
      <c r="I162">
        <v>14322</v>
      </c>
      <c r="J162">
        <v>1471</v>
      </c>
      <c r="K162">
        <v>14.8</v>
      </c>
      <c r="L162">
        <v>1351.2</v>
      </c>
      <c r="M162">
        <v>1.1000000000000001</v>
      </c>
      <c r="N162">
        <v>25.8</v>
      </c>
      <c r="O162">
        <v>121987</v>
      </c>
      <c r="P162">
        <v>243.4</v>
      </c>
      <c r="Q162" s="1" t="s">
        <v>552</v>
      </c>
      <c r="T162">
        <v>32.299999999999997</v>
      </c>
      <c r="V162" t="s">
        <v>371</v>
      </c>
      <c r="X162" t="s">
        <v>371</v>
      </c>
      <c r="Y162">
        <v>199525.6</v>
      </c>
      <c r="AA162" t="s">
        <v>372</v>
      </c>
      <c r="AB162" t="s">
        <v>373</v>
      </c>
    </row>
    <row r="163" spans="1:28">
      <c r="A163" t="s">
        <v>556</v>
      </c>
      <c r="B163" t="s">
        <v>370</v>
      </c>
      <c r="D163">
        <v>55.650489999999998</v>
      </c>
      <c r="E163">
        <v>-120.11836</v>
      </c>
      <c r="F163">
        <v>6.5</v>
      </c>
      <c r="G163">
        <v>35421</v>
      </c>
      <c r="H163">
        <v>1351.2</v>
      </c>
      <c r="I163">
        <v>3756</v>
      </c>
      <c r="J163">
        <v>650.9</v>
      </c>
      <c r="K163">
        <v>201.4</v>
      </c>
      <c r="L163">
        <v>625.29999999999995</v>
      </c>
      <c r="M163">
        <v>0</v>
      </c>
      <c r="N163">
        <v>46.4</v>
      </c>
      <c r="O163">
        <v>61582</v>
      </c>
      <c r="P163">
        <v>78.400000000000006</v>
      </c>
      <c r="Q163" s="1" t="s">
        <v>557</v>
      </c>
      <c r="T163">
        <v>36.1</v>
      </c>
      <c r="V163" t="s">
        <v>371</v>
      </c>
      <c r="X163" t="s">
        <v>371</v>
      </c>
      <c r="Y163">
        <v>103818.6</v>
      </c>
      <c r="AA163" t="s">
        <v>412</v>
      </c>
      <c r="AB163" t="s">
        <v>373</v>
      </c>
    </row>
    <row r="164" spans="1:28">
      <c r="A164" t="s">
        <v>556</v>
      </c>
      <c r="B164" t="s">
        <v>370</v>
      </c>
      <c r="D164">
        <v>55.650489999999998</v>
      </c>
      <c r="E164">
        <v>-120.11836</v>
      </c>
      <c r="F164">
        <v>6.2</v>
      </c>
      <c r="G164">
        <v>19777</v>
      </c>
      <c r="H164">
        <v>913.3</v>
      </c>
      <c r="I164">
        <v>2733</v>
      </c>
      <c r="J164">
        <v>435</v>
      </c>
      <c r="K164">
        <v>11.6</v>
      </c>
      <c r="L164">
        <v>400.6</v>
      </c>
      <c r="M164">
        <v>0.1</v>
      </c>
      <c r="N164">
        <v>24.7</v>
      </c>
      <c r="O164">
        <v>36311</v>
      </c>
      <c r="P164">
        <v>55.3</v>
      </c>
      <c r="Q164" s="1" t="s">
        <v>558</v>
      </c>
      <c r="T164">
        <v>92.2</v>
      </c>
      <c r="V164" t="s">
        <v>371</v>
      </c>
      <c r="X164" t="s">
        <v>371</v>
      </c>
      <c r="Y164">
        <v>60803.8</v>
      </c>
      <c r="AA164" t="s">
        <v>412</v>
      </c>
      <c r="AB164" t="s">
        <v>373</v>
      </c>
    </row>
    <row r="165" spans="1:28">
      <c r="A165" t="s">
        <v>556</v>
      </c>
      <c r="B165" t="s">
        <v>370</v>
      </c>
      <c r="D165">
        <v>55.650489999999998</v>
      </c>
      <c r="E165">
        <v>-120.11836</v>
      </c>
      <c r="F165">
        <v>7.1</v>
      </c>
      <c r="G165">
        <v>35226</v>
      </c>
      <c r="H165">
        <v>1373.7</v>
      </c>
      <c r="I165">
        <v>3887</v>
      </c>
      <c r="J165">
        <v>620.70000000000005</v>
      </c>
      <c r="K165">
        <v>264.2</v>
      </c>
      <c r="L165">
        <v>669.6</v>
      </c>
      <c r="M165">
        <v>0.3</v>
      </c>
      <c r="N165">
        <v>43.4</v>
      </c>
      <c r="O165">
        <v>59174</v>
      </c>
      <c r="P165">
        <v>99.2</v>
      </c>
      <c r="Q165" s="1" t="s">
        <v>559</v>
      </c>
      <c r="T165">
        <v>15.6</v>
      </c>
      <c r="V165" t="s">
        <v>371</v>
      </c>
      <c r="X165" t="s">
        <v>371</v>
      </c>
      <c r="Y165">
        <v>101435</v>
      </c>
      <c r="AA165" t="s">
        <v>412</v>
      </c>
      <c r="AB165" t="s">
        <v>373</v>
      </c>
    </row>
    <row r="166" spans="1:28">
      <c r="A166" t="s">
        <v>560</v>
      </c>
      <c r="B166" t="s">
        <v>370</v>
      </c>
      <c r="D166">
        <v>55.649729999999998</v>
      </c>
      <c r="E166">
        <v>-120.11897</v>
      </c>
      <c r="F166">
        <v>7.1</v>
      </c>
      <c r="G166">
        <v>34356</v>
      </c>
      <c r="H166">
        <v>1468</v>
      </c>
      <c r="I166">
        <v>5423</v>
      </c>
      <c r="J166">
        <v>720.6</v>
      </c>
      <c r="K166">
        <v>32.299999999999997</v>
      </c>
      <c r="L166">
        <v>850.5</v>
      </c>
      <c r="M166">
        <v>0.6</v>
      </c>
      <c r="N166">
        <v>30.4</v>
      </c>
      <c r="O166">
        <v>63405</v>
      </c>
      <c r="P166">
        <v>94.1</v>
      </c>
      <c r="Q166" s="1" t="s">
        <v>561</v>
      </c>
      <c r="T166">
        <v>48</v>
      </c>
      <c r="V166" t="s">
        <v>371</v>
      </c>
      <c r="X166" t="s">
        <v>371</v>
      </c>
      <c r="Y166">
        <v>106481.4</v>
      </c>
      <c r="AA166" t="s">
        <v>412</v>
      </c>
      <c r="AB166" t="s">
        <v>373</v>
      </c>
    </row>
    <row r="167" spans="1:28">
      <c r="A167" t="s">
        <v>560</v>
      </c>
      <c r="B167" t="s">
        <v>370</v>
      </c>
      <c r="D167">
        <v>55.649729999999998</v>
      </c>
      <c r="E167">
        <v>-120.11897</v>
      </c>
      <c r="F167">
        <v>7.1</v>
      </c>
      <c r="G167">
        <v>33760</v>
      </c>
      <c r="H167">
        <v>1452.6</v>
      </c>
      <c r="I167">
        <v>5387</v>
      </c>
      <c r="J167">
        <v>705.5</v>
      </c>
      <c r="K167">
        <v>35.1</v>
      </c>
      <c r="L167">
        <v>829.8</v>
      </c>
      <c r="M167">
        <v>0.1</v>
      </c>
      <c r="N167">
        <v>29.2</v>
      </c>
      <c r="O167">
        <v>63352</v>
      </c>
      <c r="P167">
        <v>93.1</v>
      </c>
      <c r="Q167" s="1" t="s">
        <v>500</v>
      </c>
      <c r="T167">
        <v>51.3</v>
      </c>
      <c r="V167" t="s">
        <v>371</v>
      </c>
      <c r="X167" t="s">
        <v>371</v>
      </c>
      <c r="Y167">
        <v>105746.9</v>
      </c>
      <c r="AA167" t="s">
        <v>412</v>
      </c>
      <c r="AB167" t="s">
        <v>373</v>
      </c>
    </row>
    <row r="168" spans="1:28">
      <c r="A168" t="s">
        <v>560</v>
      </c>
      <c r="B168" t="s">
        <v>370</v>
      </c>
      <c r="D168">
        <v>55.649729999999998</v>
      </c>
      <c r="E168">
        <v>-120.11897</v>
      </c>
      <c r="F168">
        <v>7.2</v>
      </c>
      <c r="G168">
        <v>35421</v>
      </c>
      <c r="H168">
        <v>1467.5</v>
      </c>
      <c r="I168">
        <v>5878</v>
      </c>
      <c r="J168">
        <v>712</v>
      </c>
      <c r="K168">
        <v>46.1</v>
      </c>
      <c r="L168">
        <v>907.3</v>
      </c>
      <c r="M168">
        <v>0</v>
      </c>
      <c r="N168">
        <v>30</v>
      </c>
      <c r="O168">
        <v>65293</v>
      </c>
      <c r="P168">
        <v>101.2</v>
      </c>
      <c r="Q168" s="1" t="s">
        <v>562</v>
      </c>
      <c r="T168">
        <v>38.1</v>
      </c>
      <c r="V168" t="s">
        <v>371</v>
      </c>
      <c r="X168" t="s">
        <v>371</v>
      </c>
      <c r="Y168">
        <v>109945.8</v>
      </c>
      <c r="AA168" t="s">
        <v>412</v>
      </c>
      <c r="AB168" t="s">
        <v>373</v>
      </c>
    </row>
    <row r="169" spans="1:28">
      <c r="A169" t="s">
        <v>563</v>
      </c>
      <c r="B169" t="s">
        <v>370</v>
      </c>
      <c r="D169">
        <v>55.911929999999998</v>
      </c>
      <c r="E169">
        <v>-120.60413</v>
      </c>
      <c r="F169">
        <v>4.8</v>
      </c>
      <c r="G169">
        <v>58375</v>
      </c>
      <c r="H169">
        <v>2134.6999999999998</v>
      </c>
      <c r="I169">
        <v>14661</v>
      </c>
      <c r="J169">
        <v>1579.3</v>
      </c>
      <c r="K169">
        <v>10.7</v>
      </c>
      <c r="L169">
        <v>1311.4</v>
      </c>
      <c r="M169">
        <v>2.5</v>
      </c>
      <c r="N169">
        <v>29.3</v>
      </c>
      <c r="O169">
        <v>123899</v>
      </c>
      <c r="P169">
        <v>245.5</v>
      </c>
      <c r="Q169" s="1" t="s">
        <v>546</v>
      </c>
      <c r="T169">
        <v>49.5</v>
      </c>
      <c r="V169" t="s">
        <v>371</v>
      </c>
      <c r="X169" t="s">
        <v>371</v>
      </c>
      <c r="Y169">
        <v>202371.5</v>
      </c>
      <c r="AA169" t="s">
        <v>372</v>
      </c>
      <c r="AB169" t="s">
        <v>373</v>
      </c>
    </row>
    <row r="170" spans="1:28">
      <c r="A170" t="s">
        <v>563</v>
      </c>
      <c r="B170" t="s">
        <v>370</v>
      </c>
      <c r="D170">
        <v>55.911929999999998</v>
      </c>
      <c r="E170">
        <v>-120.60413</v>
      </c>
      <c r="F170">
        <v>4.5999999999999996</v>
      </c>
      <c r="G170">
        <v>65600</v>
      </c>
      <c r="H170">
        <v>2363.5</v>
      </c>
      <c r="I170">
        <v>16892</v>
      </c>
      <c r="J170">
        <v>1722.7</v>
      </c>
      <c r="K170">
        <v>11.5</v>
      </c>
      <c r="L170">
        <v>1453.9</v>
      </c>
      <c r="M170">
        <v>1.8</v>
      </c>
      <c r="N170">
        <v>28.7</v>
      </c>
      <c r="O170">
        <v>133777</v>
      </c>
      <c r="P170">
        <v>286</v>
      </c>
      <c r="Q170" s="1" t="s">
        <v>446</v>
      </c>
      <c r="T170">
        <v>33</v>
      </c>
      <c r="V170" t="s">
        <v>371</v>
      </c>
      <c r="X170" t="s">
        <v>371</v>
      </c>
      <c r="Y170">
        <v>222250.4</v>
      </c>
      <c r="AA170" t="s">
        <v>372</v>
      </c>
      <c r="AB170" t="s">
        <v>373</v>
      </c>
    </row>
    <row r="171" spans="1:28">
      <c r="A171" t="s">
        <v>563</v>
      </c>
      <c r="B171" t="s">
        <v>370</v>
      </c>
      <c r="D171">
        <v>55.911929999999998</v>
      </c>
      <c r="E171">
        <v>-120.60413</v>
      </c>
      <c r="F171">
        <v>4.4000000000000004</v>
      </c>
      <c r="G171">
        <v>66018</v>
      </c>
      <c r="H171">
        <v>2257</v>
      </c>
      <c r="I171">
        <v>16846</v>
      </c>
      <c r="J171">
        <v>1719.2</v>
      </c>
      <c r="K171">
        <v>11.8</v>
      </c>
      <c r="L171">
        <v>1471.6</v>
      </c>
      <c r="M171">
        <v>1.4</v>
      </c>
      <c r="N171">
        <v>27.9</v>
      </c>
      <c r="O171">
        <v>134807</v>
      </c>
      <c r="P171">
        <v>276.5</v>
      </c>
      <c r="Q171" s="1" t="s">
        <v>446</v>
      </c>
      <c r="T171">
        <v>30.8</v>
      </c>
      <c r="V171" t="s">
        <v>371</v>
      </c>
      <c r="X171" t="s">
        <v>371</v>
      </c>
      <c r="Y171">
        <v>223545.9</v>
      </c>
      <c r="AA171" t="s">
        <v>372</v>
      </c>
      <c r="AB171" t="s">
        <v>373</v>
      </c>
    </row>
    <row r="172" spans="1:28">
      <c r="A172" t="s">
        <v>563</v>
      </c>
      <c r="B172" t="s">
        <v>370</v>
      </c>
      <c r="D172">
        <v>55.911929999999998</v>
      </c>
      <c r="E172">
        <v>-120.60413</v>
      </c>
      <c r="F172">
        <v>4</v>
      </c>
      <c r="G172">
        <v>69487</v>
      </c>
      <c r="H172">
        <v>2332.8000000000002</v>
      </c>
      <c r="I172">
        <v>18063</v>
      </c>
      <c r="J172">
        <v>1799.7</v>
      </c>
      <c r="K172">
        <v>13.6</v>
      </c>
      <c r="L172">
        <v>1557.6</v>
      </c>
      <c r="M172">
        <v>1.4</v>
      </c>
      <c r="N172">
        <v>28.9</v>
      </c>
      <c r="O172">
        <v>140493</v>
      </c>
      <c r="P172">
        <v>288.3</v>
      </c>
      <c r="Q172" s="1" t="s">
        <v>536</v>
      </c>
      <c r="T172">
        <v>41.7</v>
      </c>
      <c r="V172" t="s">
        <v>371</v>
      </c>
      <c r="X172" t="s">
        <v>371</v>
      </c>
      <c r="Y172">
        <v>234189.2</v>
      </c>
      <c r="AA172" t="s">
        <v>372</v>
      </c>
      <c r="AB172" t="s">
        <v>373</v>
      </c>
    </row>
    <row r="173" spans="1:28">
      <c r="A173" t="s">
        <v>564</v>
      </c>
      <c r="B173" t="s">
        <v>370</v>
      </c>
      <c r="D173">
        <v>55.910359999999997</v>
      </c>
      <c r="E173">
        <v>-120.59747</v>
      </c>
      <c r="F173">
        <v>4.7</v>
      </c>
      <c r="G173">
        <v>69257</v>
      </c>
      <c r="H173">
        <v>2335.1999999999998</v>
      </c>
      <c r="I173">
        <v>18131</v>
      </c>
      <c r="J173">
        <v>1816.8</v>
      </c>
      <c r="K173">
        <v>12.5</v>
      </c>
      <c r="L173">
        <v>1511.2</v>
      </c>
      <c r="M173">
        <v>1.2</v>
      </c>
      <c r="N173">
        <v>27.1</v>
      </c>
      <c r="O173">
        <v>140377</v>
      </c>
      <c r="P173">
        <v>280.89999999999998</v>
      </c>
      <c r="Q173" s="1" t="s">
        <v>565</v>
      </c>
      <c r="T173">
        <v>48.8</v>
      </c>
      <c r="V173" t="s">
        <v>371</v>
      </c>
      <c r="X173" t="s">
        <v>371</v>
      </c>
      <c r="Y173">
        <v>233880.6</v>
      </c>
      <c r="AA173" t="s">
        <v>372</v>
      </c>
      <c r="AB173" t="s">
        <v>373</v>
      </c>
    </row>
    <row r="174" spans="1:28">
      <c r="A174" t="s">
        <v>564</v>
      </c>
      <c r="B174" t="s">
        <v>370</v>
      </c>
      <c r="D174">
        <v>55.910359999999997</v>
      </c>
      <c r="E174">
        <v>-120.59747</v>
      </c>
      <c r="F174">
        <v>4.0999999999999996</v>
      </c>
      <c r="G174">
        <v>70364</v>
      </c>
      <c r="H174">
        <v>2431.6</v>
      </c>
      <c r="I174">
        <v>18481</v>
      </c>
      <c r="J174">
        <v>1913.4</v>
      </c>
      <c r="K174">
        <v>18.5</v>
      </c>
      <c r="L174">
        <v>1610.1</v>
      </c>
      <c r="M174">
        <v>0.4</v>
      </c>
      <c r="N174">
        <v>28</v>
      </c>
      <c r="O174">
        <v>149379</v>
      </c>
      <c r="P174">
        <v>304.8</v>
      </c>
      <c r="Q174" s="1" t="s">
        <v>566</v>
      </c>
      <c r="T174">
        <v>32.6</v>
      </c>
      <c r="V174" t="s">
        <v>371</v>
      </c>
      <c r="X174" t="s">
        <v>371</v>
      </c>
      <c r="Y174">
        <v>244649.7</v>
      </c>
      <c r="AA174" t="s">
        <v>372</v>
      </c>
      <c r="AB174" t="s">
        <v>373</v>
      </c>
    </row>
    <row r="175" spans="1:28">
      <c r="A175" t="s">
        <v>564</v>
      </c>
      <c r="B175" t="s">
        <v>370</v>
      </c>
      <c r="D175">
        <v>55.910359999999997</v>
      </c>
      <c r="E175">
        <v>-120.59747</v>
      </c>
      <c r="F175">
        <v>4.5999999999999996</v>
      </c>
      <c r="G175">
        <v>72295</v>
      </c>
      <c r="H175">
        <v>2458.4</v>
      </c>
      <c r="I175">
        <v>19291</v>
      </c>
      <c r="J175">
        <v>1920.4</v>
      </c>
      <c r="K175">
        <v>17.8</v>
      </c>
      <c r="L175">
        <v>1632.2</v>
      </c>
      <c r="M175">
        <v>1.1000000000000001</v>
      </c>
      <c r="N175">
        <v>27.8</v>
      </c>
      <c r="O175">
        <v>151276</v>
      </c>
      <c r="P175">
        <v>310.89999999999998</v>
      </c>
      <c r="Q175" s="1" t="s">
        <v>567</v>
      </c>
      <c r="T175">
        <v>31.8</v>
      </c>
      <c r="V175" t="s">
        <v>371</v>
      </c>
      <c r="X175" t="s">
        <v>371</v>
      </c>
      <c r="Y175">
        <v>249352.4</v>
      </c>
      <c r="AA175" t="s">
        <v>372</v>
      </c>
      <c r="AB175" t="s">
        <v>373</v>
      </c>
    </row>
    <row r="176" spans="1:28">
      <c r="A176" t="s">
        <v>564</v>
      </c>
      <c r="B176" t="s">
        <v>370</v>
      </c>
      <c r="D176">
        <v>55.910359999999997</v>
      </c>
      <c r="E176">
        <v>-120.59747</v>
      </c>
      <c r="F176">
        <v>4.0999999999999996</v>
      </c>
      <c r="G176">
        <v>72869</v>
      </c>
      <c r="H176">
        <v>2397.9</v>
      </c>
      <c r="I176">
        <v>19482</v>
      </c>
      <c r="J176">
        <v>1931.2</v>
      </c>
      <c r="K176">
        <v>27.7</v>
      </c>
      <c r="L176">
        <v>1633.6</v>
      </c>
      <c r="M176">
        <v>0.3</v>
      </c>
      <c r="N176">
        <v>27.5</v>
      </c>
      <c r="O176">
        <v>150949</v>
      </c>
      <c r="P176">
        <v>310.60000000000002</v>
      </c>
      <c r="Q176" s="1" t="s">
        <v>568</v>
      </c>
      <c r="T176">
        <v>51.9</v>
      </c>
      <c r="V176" t="s">
        <v>371</v>
      </c>
      <c r="X176" t="s">
        <v>371</v>
      </c>
      <c r="Y176">
        <v>249768.1</v>
      </c>
      <c r="AA176" t="s">
        <v>372</v>
      </c>
      <c r="AB176" t="s">
        <v>373</v>
      </c>
    </row>
    <row r="177" spans="1:28">
      <c r="A177" t="s">
        <v>564</v>
      </c>
      <c r="B177" t="s">
        <v>370</v>
      </c>
      <c r="D177">
        <v>55.910359999999997</v>
      </c>
      <c r="E177">
        <v>-120.59747</v>
      </c>
      <c r="F177">
        <v>4.0999999999999996</v>
      </c>
      <c r="G177">
        <v>75186</v>
      </c>
      <c r="H177">
        <v>2363.1</v>
      </c>
      <c r="I177">
        <v>20335</v>
      </c>
      <c r="J177">
        <v>1840.2</v>
      </c>
      <c r="K177">
        <v>9.6</v>
      </c>
      <c r="L177">
        <v>1278.2</v>
      </c>
      <c r="M177">
        <v>0.9</v>
      </c>
      <c r="N177">
        <v>17.8</v>
      </c>
      <c r="O177">
        <v>154506</v>
      </c>
      <c r="P177">
        <v>303.39999999999998</v>
      </c>
      <c r="Q177" s="1" t="s">
        <v>569</v>
      </c>
      <c r="T177">
        <v>54.2</v>
      </c>
      <c r="V177" t="s">
        <v>371</v>
      </c>
      <c r="X177" t="s">
        <v>371</v>
      </c>
      <c r="Y177">
        <v>255978.2</v>
      </c>
      <c r="AA177" t="s">
        <v>372</v>
      </c>
      <c r="AB177" t="s">
        <v>373</v>
      </c>
    </row>
    <row r="178" spans="1:28">
      <c r="A178" t="s">
        <v>564</v>
      </c>
      <c r="B178" t="s">
        <v>370</v>
      </c>
      <c r="D178">
        <v>55.910359999999997</v>
      </c>
      <c r="E178">
        <v>-120.59747</v>
      </c>
      <c r="F178">
        <v>4</v>
      </c>
      <c r="G178">
        <v>75587</v>
      </c>
      <c r="H178">
        <v>2335</v>
      </c>
      <c r="I178">
        <v>20505</v>
      </c>
      <c r="J178">
        <v>1856.6</v>
      </c>
      <c r="K178">
        <v>21.8</v>
      </c>
      <c r="L178">
        <v>1525.8</v>
      </c>
      <c r="M178">
        <v>0</v>
      </c>
      <c r="N178">
        <v>27.3</v>
      </c>
      <c r="O178">
        <v>155620</v>
      </c>
      <c r="P178">
        <v>310.5</v>
      </c>
      <c r="Q178" s="1" t="s">
        <v>570</v>
      </c>
      <c r="T178">
        <v>70.599999999999994</v>
      </c>
      <c r="V178" t="s">
        <v>371</v>
      </c>
      <c r="X178" t="s">
        <v>371</v>
      </c>
      <c r="Y178">
        <v>257944.2</v>
      </c>
      <c r="AA178" t="s">
        <v>372</v>
      </c>
      <c r="AB178" t="s">
        <v>373</v>
      </c>
    </row>
    <row r="179" spans="1:28">
      <c r="A179" t="s">
        <v>571</v>
      </c>
      <c r="B179" t="s">
        <v>370</v>
      </c>
      <c r="D179">
        <v>55.909759999999999</v>
      </c>
      <c r="E179">
        <v>-120.5956</v>
      </c>
      <c r="F179">
        <v>4.8</v>
      </c>
      <c r="G179">
        <v>65502</v>
      </c>
      <c r="H179">
        <v>2244.5</v>
      </c>
      <c r="I179">
        <v>16408</v>
      </c>
      <c r="J179">
        <v>1693.3</v>
      </c>
      <c r="K179">
        <v>6.9</v>
      </c>
      <c r="L179">
        <v>1298.5999999999999</v>
      </c>
      <c r="M179">
        <v>1.5</v>
      </c>
      <c r="N179">
        <v>27.4</v>
      </c>
      <c r="O179">
        <v>130980</v>
      </c>
      <c r="P179">
        <v>260.89999999999998</v>
      </c>
      <c r="Q179" s="1" t="s">
        <v>547</v>
      </c>
      <c r="T179">
        <v>85.8</v>
      </c>
      <c r="V179" t="s">
        <v>371</v>
      </c>
      <c r="X179" t="s">
        <v>371</v>
      </c>
      <c r="Y179">
        <v>218585.7</v>
      </c>
      <c r="AA179" t="s">
        <v>372</v>
      </c>
      <c r="AB179" t="s">
        <v>373</v>
      </c>
    </row>
    <row r="180" spans="1:28">
      <c r="A180" t="s">
        <v>571</v>
      </c>
      <c r="B180" t="s">
        <v>370</v>
      </c>
      <c r="D180">
        <v>55.909759999999999</v>
      </c>
      <c r="E180">
        <v>-120.5956</v>
      </c>
      <c r="F180">
        <v>4.5999999999999996</v>
      </c>
      <c r="G180">
        <v>66256</v>
      </c>
      <c r="H180">
        <v>2246.3000000000002</v>
      </c>
      <c r="I180">
        <v>16675</v>
      </c>
      <c r="J180">
        <v>1729.8</v>
      </c>
      <c r="K180">
        <v>7.6</v>
      </c>
      <c r="L180">
        <v>1335.5</v>
      </c>
      <c r="M180">
        <v>0.8</v>
      </c>
      <c r="N180">
        <v>27.6</v>
      </c>
      <c r="O180">
        <v>130757</v>
      </c>
      <c r="P180">
        <v>268.39999999999998</v>
      </c>
      <c r="Q180" s="1" t="s">
        <v>572</v>
      </c>
      <c r="T180">
        <v>72</v>
      </c>
      <c r="V180" t="s">
        <v>371</v>
      </c>
      <c r="X180" t="s">
        <v>371</v>
      </c>
      <c r="Y180">
        <v>219454.9</v>
      </c>
      <c r="AA180" t="s">
        <v>372</v>
      </c>
      <c r="AB180" t="s">
        <v>373</v>
      </c>
    </row>
    <row r="181" spans="1:28">
      <c r="A181" t="s">
        <v>571</v>
      </c>
      <c r="B181" t="s">
        <v>370</v>
      </c>
      <c r="D181">
        <v>55.909759999999999</v>
      </c>
      <c r="E181">
        <v>-120.5956</v>
      </c>
      <c r="F181">
        <v>4.3</v>
      </c>
      <c r="G181">
        <v>69590</v>
      </c>
      <c r="H181">
        <v>2301.3000000000002</v>
      </c>
      <c r="I181">
        <v>17766</v>
      </c>
      <c r="J181">
        <v>1800.7</v>
      </c>
      <c r="K181">
        <v>7.8</v>
      </c>
      <c r="L181">
        <v>1438.9</v>
      </c>
      <c r="M181">
        <v>0.5</v>
      </c>
      <c r="N181">
        <v>27.6</v>
      </c>
      <c r="O181">
        <v>141030</v>
      </c>
      <c r="P181">
        <v>288.10000000000002</v>
      </c>
      <c r="Q181" s="1" t="s">
        <v>573</v>
      </c>
      <c r="T181">
        <v>48</v>
      </c>
      <c r="V181" t="s">
        <v>371</v>
      </c>
      <c r="X181" t="s">
        <v>371</v>
      </c>
      <c r="Y181">
        <v>234380.3</v>
      </c>
      <c r="AA181" t="s">
        <v>372</v>
      </c>
      <c r="AB181" t="s">
        <v>373</v>
      </c>
    </row>
    <row r="182" spans="1:28">
      <c r="A182" t="s">
        <v>574</v>
      </c>
      <c r="B182" t="s">
        <v>370</v>
      </c>
      <c r="D182">
        <v>55.896850000000001</v>
      </c>
      <c r="E182">
        <v>-120.61837</v>
      </c>
      <c r="F182">
        <v>5.3</v>
      </c>
      <c r="G182">
        <v>57231</v>
      </c>
      <c r="H182">
        <v>2007.2</v>
      </c>
      <c r="I182">
        <v>14156</v>
      </c>
      <c r="J182">
        <v>1447.5</v>
      </c>
      <c r="K182">
        <v>16.100000000000001</v>
      </c>
      <c r="L182">
        <v>1330.1</v>
      </c>
      <c r="M182">
        <v>2.2999999999999998</v>
      </c>
      <c r="N182">
        <v>25.5</v>
      </c>
      <c r="O182">
        <v>114450</v>
      </c>
      <c r="P182">
        <v>239.7</v>
      </c>
      <c r="Q182" s="1" t="s">
        <v>575</v>
      </c>
      <c r="T182">
        <v>48.3</v>
      </c>
      <c r="V182" t="s">
        <v>371</v>
      </c>
      <c r="X182" t="s">
        <v>371</v>
      </c>
      <c r="Y182">
        <v>191020.4</v>
      </c>
      <c r="AA182" t="s">
        <v>372</v>
      </c>
      <c r="AB182" t="s">
        <v>373</v>
      </c>
    </row>
    <row r="183" spans="1:28">
      <c r="A183" t="s">
        <v>574</v>
      </c>
      <c r="B183" t="s">
        <v>370</v>
      </c>
      <c r="D183">
        <v>55.896850000000001</v>
      </c>
      <c r="E183">
        <v>-120.61837</v>
      </c>
      <c r="F183">
        <v>5.4</v>
      </c>
      <c r="G183">
        <v>55491</v>
      </c>
      <c r="H183">
        <v>2049.5</v>
      </c>
      <c r="I183">
        <v>13813</v>
      </c>
      <c r="J183">
        <v>1437.9</v>
      </c>
      <c r="K183">
        <v>18</v>
      </c>
      <c r="L183">
        <v>1288</v>
      </c>
      <c r="M183">
        <v>3.6</v>
      </c>
      <c r="N183">
        <v>25.2</v>
      </c>
      <c r="O183">
        <v>112530</v>
      </c>
      <c r="P183">
        <v>241.2</v>
      </c>
      <c r="Q183" s="1" t="s">
        <v>576</v>
      </c>
      <c r="T183">
        <v>35.200000000000003</v>
      </c>
      <c r="V183" t="s">
        <v>371</v>
      </c>
      <c r="X183" t="s">
        <v>371</v>
      </c>
      <c r="Y183">
        <v>186998.2</v>
      </c>
      <c r="AA183" t="s">
        <v>372</v>
      </c>
      <c r="AB183" t="s">
        <v>373</v>
      </c>
    </row>
    <row r="184" spans="1:28">
      <c r="A184" t="s">
        <v>577</v>
      </c>
      <c r="B184" t="s">
        <v>370</v>
      </c>
      <c r="D184">
        <v>55.92201</v>
      </c>
      <c r="E184">
        <v>-120.56543000000001</v>
      </c>
      <c r="F184">
        <v>4.7</v>
      </c>
      <c r="G184">
        <v>65226</v>
      </c>
      <c r="H184">
        <v>2140.1999999999998</v>
      </c>
      <c r="I184">
        <v>15723</v>
      </c>
      <c r="J184">
        <v>1802.4</v>
      </c>
      <c r="K184">
        <v>7.8</v>
      </c>
      <c r="L184">
        <v>1281.3</v>
      </c>
      <c r="M184">
        <v>1.2</v>
      </c>
      <c r="N184">
        <v>26.7</v>
      </c>
      <c r="O184">
        <v>135255</v>
      </c>
      <c r="P184">
        <v>269.5</v>
      </c>
      <c r="Q184" s="1" t="s">
        <v>578</v>
      </c>
      <c r="T184">
        <v>100.9</v>
      </c>
      <c r="V184" t="s">
        <v>371</v>
      </c>
      <c r="X184" t="s">
        <v>371</v>
      </c>
      <c r="Y184">
        <v>221912</v>
      </c>
      <c r="AA184" t="s">
        <v>372</v>
      </c>
      <c r="AB184" t="s">
        <v>373</v>
      </c>
    </row>
    <row r="185" spans="1:28">
      <c r="A185" t="s">
        <v>577</v>
      </c>
      <c r="B185" t="s">
        <v>370</v>
      </c>
      <c r="D185">
        <v>55.92201</v>
      </c>
      <c r="E185">
        <v>-120.56543000000001</v>
      </c>
      <c r="F185">
        <v>4.5</v>
      </c>
      <c r="G185">
        <v>71534</v>
      </c>
      <c r="H185">
        <v>2310.9</v>
      </c>
      <c r="I185">
        <v>18903</v>
      </c>
      <c r="J185">
        <v>1942.8</v>
      </c>
      <c r="K185">
        <v>10.7</v>
      </c>
      <c r="L185">
        <v>1451.7</v>
      </c>
      <c r="M185">
        <v>0.9</v>
      </c>
      <c r="N185">
        <v>27.8</v>
      </c>
      <c r="O185">
        <v>144737</v>
      </c>
      <c r="P185">
        <v>305.89999999999998</v>
      </c>
      <c r="Q185" s="1" t="s">
        <v>471</v>
      </c>
      <c r="T185">
        <v>66.3</v>
      </c>
      <c r="V185" t="s">
        <v>371</v>
      </c>
      <c r="X185" t="s">
        <v>371</v>
      </c>
      <c r="Y185">
        <v>241377.5</v>
      </c>
      <c r="AA185" t="s">
        <v>372</v>
      </c>
      <c r="AB185" t="s">
        <v>373</v>
      </c>
    </row>
    <row r="186" spans="1:28">
      <c r="A186" t="s">
        <v>577</v>
      </c>
      <c r="B186" t="s">
        <v>370</v>
      </c>
      <c r="D186">
        <v>55.92201</v>
      </c>
      <c r="E186">
        <v>-120.56543000000001</v>
      </c>
      <c r="F186">
        <v>3.9</v>
      </c>
      <c r="G186">
        <v>76795</v>
      </c>
      <c r="H186">
        <v>2312.1</v>
      </c>
      <c r="I186">
        <v>20810</v>
      </c>
      <c r="J186">
        <v>1802.6</v>
      </c>
      <c r="K186">
        <v>10.6</v>
      </c>
      <c r="L186">
        <v>1283.7</v>
      </c>
      <c r="M186">
        <v>11</v>
      </c>
      <c r="N186">
        <v>17.100000000000001</v>
      </c>
      <c r="O186">
        <v>152986</v>
      </c>
      <c r="P186">
        <v>309.5</v>
      </c>
      <c r="Q186" s="1" t="s">
        <v>570</v>
      </c>
      <c r="T186">
        <v>75.5</v>
      </c>
      <c r="V186" t="s">
        <v>371</v>
      </c>
      <c r="X186" t="s">
        <v>371</v>
      </c>
      <c r="Y186">
        <v>256499</v>
      </c>
      <c r="AA186" t="s">
        <v>372</v>
      </c>
      <c r="AB186" t="s">
        <v>373</v>
      </c>
    </row>
    <row r="187" spans="1:28">
      <c r="A187" t="s">
        <v>579</v>
      </c>
      <c r="B187" t="s">
        <v>370</v>
      </c>
      <c r="D187">
        <v>55.20926</v>
      </c>
      <c r="E187">
        <v>-119.25448</v>
      </c>
      <c r="F187">
        <v>7.6</v>
      </c>
      <c r="G187">
        <v>30148</v>
      </c>
      <c r="H187">
        <v>2459.1999999999998</v>
      </c>
      <c r="I187">
        <v>1850</v>
      </c>
      <c r="J187">
        <v>1911.2</v>
      </c>
      <c r="K187">
        <v>9.9</v>
      </c>
      <c r="L187">
        <v>1351.5</v>
      </c>
      <c r="M187">
        <v>1.5</v>
      </c>
      <c r="N187">
        <v>18.399999999999999</v>
      </c>
      <c r="O187">
        <v>46525</v>
      </c>
      <c r="P187">
        <v>80.7</v>
      </c>
      <c r="Q187" s="1" t="s">
        <v>402</v>
      </c>
      <c r="T187">
        <v>1486.9</v>
      </c>
      <c r="V187" t="s">
        <v>371</v>
      </c>
      <c r="X187" t="s">
        <v>371</v>
      </c>
      <c r="Y187">
        <v>85928.8</v>
      </c>
      <c r="AA187" t="s">
        <v>371</v>
      </c>
      <c r="AB187" t="s">
        <v>373</v>
      </c>
    </row>
    <row r="188" spans="1:28">
      <c r="A188" t="s">
        <v>580</v>
      </c>
      <c r="B188" t="s">
        <v>370</v>
      </c>
      <c r="D188">
        <v>55.911929999999998</v>
      </c>
      <c r="E188">
        <v>-120.60746</v>
      </c>
      <c r="F188">
        <v>4.9000000000000004</v>
      </c>
      <c r="G188">
        <v>61974</v>
      </c>
      <c r="H188">
        <v>2198.8000000000002</v>
      </c>
      <c r="I188">
        <v>15687</v>
      </c>
      <c r="J188">
        <v>1638.4</v>
      </c>
      <c r="K188">
        <v>10.199999999999999</v>
      </c>
      <c r="L188">
        <v>1400.8</v>
      </c>
      <c r="M188">
        <v>1.7</v>
      </c>
      <c r="N188">
        <v>27.6</v>
      </c>
      <c r="O188">
        <v>130839</v>
      </c>
      <c r="P188">
        <v>252.7</v>
      </c>
      <c r="Q188" s="1" t="s">
        <v>581</v>
      </c>
      <c r="T188">
        <v>57</v>
      </c>
      <c r="V188" t="s">
        <v>371</v>
      </c>
      <c r="X188" t="s">
        <v>371</v>
      </c>
      <c r="Y188">
        <v>214161.2</v>
      </c>
      <c r="AA188" t="s">
        <v>372</v>
      </c>
      <c r="AB188" t="s">
        <v>373</v>
      </c>
    </row>
    <row r="189" spans="1:28">
      <c r="A189" t="s">
        <v>580</v>
      </c>
      <c r="B189" t="s">
        <v>370</v>
      </c>
      <c r="D189">
        <v>55.911929999999998</v>
      </c>
      <c r="E189">
        <v>-120.60746</v>
      </c>
      <c r="F189">
        <v>4.8</v>
      </c>
      <c r="G189">
        <v>66218</v>
      </c>
      <c r="H189">
        <v>2319</v>
      </c>
      <c r="I189">
        <v>16955</v>
      </c>
      <c r="J189">
        <v>1711.9</v>
      </c>
      <c r="K189">
        <v>13.1</v>
      </c>
      <c r="L189">
        <v>1485.8</v>
      </c>
      <c r="M189">
        <v>1.4</v>
      </c>
      <c r="N189">
        <v>28.5</v>
      </c>
      <c r="O189">
        <v>135528</v>
      </c>
      <c r="P189">
        <v>279.89999999999998</v>
      </c>
      <c r="Q189" s="1" t="s">
        <v>379</v>
      </c>
      <c r="T189">
        <v>37.200000000000003</v>
      </c>
      <c r="V189" t="s">
        <v>371</v>
      </c>
      <c r="X189" t="s">
        <v>371</v>
      </c>
      <c r="Y189">
        <v>224658.9</v>
      </c>
      <c r="AA189" t="s">
        <v>372</v>
      </c>
      <c r="AB189" t="s">
        <v>373</v>
      </c>
    </row>
    <row r="190" spans="1:28">
      <c r="A190" t="s">
        <v>580</v>
      </c>
      <c r="B190" t="s">
        <v>370</v>
      </c>
      <c r="D190">
        <v>55.911929999999998</v>
      </c>
      <c r="E190">
        <v>-120.60746</v>
      </c>
      <c r="F190">
        <v>4.5</v>
      </c>
      <c r="G190">
        <v>66875</v>
      </c>
      <c r="H190">
        <v>2290.6999999999998</v>
      </c>
      <c r="I190">
        <v>16989</v>
      </c>
      <c r="J190">
        <v>1723.4</v>
      </c>
      <c r="K190">
        <v>13.2</v>
      </c>
      <c r="L190">
        <v>1504.7</v>
      </c>
      <c r="M190">
        <v>0.8</v>
      </c>
      <c r="N190">
        <v>27.7</v>
      </c>
      <c r="O190">
        <v>138733</v>
      </c>
      <c r="P190">
        <v>278.10000000000002</v>
      </c>
      <c r="Q190" s="1" t="s">
        <v>582</v>
      </c>
      <c r="T190">
        <v>40.6</v>
      </c>
      <c r="V190" t="s">
        <v>371</v>
      </c>
      <c r="X190" t="s">
        <v>371</v>
      </c>
      <c r="Y190">
        <v>228555.1</v>
      </c>
      <c r="AA190" t="s">
        <v>372</v>
      </c>
      <c r="AB190" t="s">
        <v>373</v>
      </c>
    </row>
    <row r="191" spans="1:28">
      <c r="A191" t="s">
        <v>583</v>
      </c>
      <c r="B191" t="s">
        <v>370</v>
      </c>
      <c r="D191">
        <v>55.909700000000001</v>
      </c>
      <c r="E191">
        <v>-120.59187</v>
      </c>
      <c r="F191">
        <v>4.5</v>
      </c>
      <c r="G191">
        <v>64890</v>
      </c>
      <c r="H191">
        <v>2276</v>
      </c>
      <c r="I191">
        <v>16564</v>
      </c>
      <c r="J191">
        <v>1759.9</v>
      </c>
      <c r="K191">
        <v>8.5</v>
      </c>
      <c r="L191">
        <v>1380.5</v>
      </c>
      <c r="M191">
        <v>1.2</v>
      </c>
      <c r="N191">
        <v>28.5</v>
      </c>
      <c r="O191">
        <v>133482</v>
      </c>
      <c r="P191">
        <v>293</v>
      </c>
      <c r="Q191" s="1" t="s">
        <v>584</v>
      </c>
      <c r="T191">
        <v>73.8</v>
      </c>
      <c r="V191" t="s">
        <v>371</v>
      </c>
      <c r="X191" t="s">
        <v>371</v>
      </c>
      <c r="Y191">
        <v>220839.5</v>
      </c>
      <c r="AA191" t="s">
        <v>372</v>
      </c>
      <c r="AB191" t="s">
        <v>373</v>
      </c>
    </row>
    <row r="192" spans="1:28">
      <c r="A192" t="s">
        <v>583</v>
      </c>
      <c r="B192" t="s">
        <v>370</v>
      </c>
      <c r="D192">
        <v>55.909700000000001</v>
      </c>
      <c r="E192">
        <v>-120.59187</v>
      </c>
      <c r="F192">
        <v>4.2</v>
      </c>
      <c r="G192">
        <v>66118</v>
      </c>
      <c r="H192">
        <v>2299.8000000000002</v>
      </c>
      <c r="I192">
        <v>16893</v>
      </c>
      <c r="J192">
        <v>1797</v>
      </c>
      <c r="K192">
        <v>9.3000000000000007</v>
      </c>
      <c r="L192">
        <v>1382.7</v>
      </c>
      <c r="M192">
        <v>1.3</v>
      </c>
      <c r="N192">
        <v>31.8</v>
      </c>
      <c r="O192">
        <v>142201</v>
      </c>
      <c r="P192">
        <v>286.3</v>
      </c>
      <c r="Q192" s="1" t="s">
        <v>455</v>
      </c>
      <c r="T192">
        <v>46.6</v>
      </c>
      <c r="V192" t="s">
        <v>371</v>
      </c>
      <c r="X192" t="s">
        <v>371</v>
      </c>
      <c r="Y192">
        <v>231153</v>
      </c>
      <c r="AA192" t="s">
        <v>372</v>
      </c>
      <c r="AB192" t="s">
        <v>373</v>
      </c>
    </row>
    <row r="193" spans="1:28">
      <c r="A193" t="s">
        <v>585</v>
      </c>
      <c r="B193" t="s">
        <v>370</v>
      </c>
      <c r="D193">
        <v>55.895940000000003</v>
      </c>
      <c r="E193">
        <v>-120.62021</v>
      </c>
      <c r="F193">
        <v>4.8</v>
      </c>
      <c r="G193">
        <v>56938</v>
      </c>
      <c r="H193">
        <v>2020.2</v>
      </c>
      <c r="I193">
        <v>14302</v>
      </c>
      <c r="J193">
        <v>1492</v>
      </c>
      <c r="K193">
        <v>16.399999999999999</v>
      </c>
      <c r="L193">
        <v>1359.9</v>
      </c>
      <c r="M193">
        <v>2.6</v>
      </c>
      <c r="N193">
        <v>26.4</v>
      </c>
      <c r="O193">
        <v>120725</v>
      </c>
      <c r="P193">
        <v>242.9</v>
      </c>
      <c r="Q193" s="1" t="s">
        <v>416</v>
      </c>
      <c r="T193">
        <v>45.6</v>
      </c>
      <c r="V193" t="s">
        <v>371</v>
      </c>
      <c r="X193" t="s">
        <v>371</v>
      </c>
      <c r="Y193">
        <v>197237.8</v>
      </c>
      <c r="AA193" t="s">
        <v>517</v>
      </c>
      <c r="AB193" t="s">
        <v>373</v>
      </c>
    </row>
    <row r="194" spans="1:28">
      <c r="A194" t="s">
        <v>585</v>
      </c>
      <c r="B194" t="s">
        <v>370</v>
      </c>
      <c r="D194">
        <v>55.895940000000003</v>
      </c>
      <c r="E194">
        <v>-120.62021</v>
      </c>
      <c r="F194">
        <v>4.8</v>
      </c>
      <c r="G194">
        <v>59334</v>
      </c>
      <c r="H194">
        <v>2125.1999999999998</v>
      </c>
      <c r="I194">
        <v>14958</v>
      </c>
      <c r="J194">
        <v>1538.8</v>
      </c>
      <c r="K194">
        <v>16.3</v>
      </c>
      <c r="L194">
        <v>1410</v>
      </c>
      <c r="M194">
        <v>1.7</v>
      </c>
      <c r="N194">
        <v>26.7</v>
      </c>
      <c r="O194">
        <v>119128</v>
      </c>
      <c r="P194">
        <v>246.3</v>
      </c>
      <c r="Q194" s="1" t="s">
        <v>463</v>
      </c>
      <c r="T194">
        <v>33.799999999999997</v>
      </c>
      <c r="V194" t="s">
        <v>371</v>
      </c>
      <c r="X194" t="s">
        <v>371</v>
      </c>
      <c r="Y194">
        <v>198891.3</v>
      </c>
      <c r="AA194" t="s">
        <v>517</v>
      </c>
      <c r="AB194" t="s">
        <v>373</v>
      </c>
    </row>
    <row r="195" spans="1:28">
      <c r="A195" t="s">
        <v>586</v>
      </c>
      <c r="B195" t="s">
        <v>370</v>
      </c>
      <c r="D195">
        <v>55.910469999999997</v>
      </c>
      <c r="E195">
        <v>-120.58992000000001</v>
      </c>
      <c r="F195">
        <v>4.5</v>
      </c>
      <c r="G195">
        <v>61590</v>
      </c>
      <c r="H195">
        <v>2127.6</v>
      </c>
      <c r="I195">
        <v>15521</v>
      </c>
      <c r="J195">
        <v>1682.5</v>
      </c>
      <c r="K195">
        <v>6.1</v>
      </c>
      <c r="L195">
        <v>1247.4000000000001</v>
      </c>
      <c r="M195">
        <v>2.4</v>
      </c>
      <c r="N195">
        <v>26.6</v>
      </c>
      <c r="O195">
        <v>129188</v>
      </c>
      <c r="P195">
        <v>248.2</v>
      </c>
      <c r="Q195" s="1" t="s">
        <v>587</v>
      </c>
      <c r="T195">
        <v>85.2</v>
      </c>
      <c r="V195" t="s">
        <v>371</v>
      </c>
      <c r="X195" t="s">
        <v>371</v>
      </c>
      <c r="Y195">
        <v>211805.5</v>
      </c>
      <c r="AA195" t="s">
        <v>372</v>
      </c>
      <c r="AB195" t="s">
        <v>373</v>
      </c>
    </row>
    <row r="196" spans="1:28">
      <c r="A196" t="s">
        <v>586</v>
      </c>
      <c r="B196" t="s">
        <v>370</v>
      </c>
      <c r="D196">
        <v>55.910469999999997</v>
      </c>
      <c r="E196">
        <v>-120.58992000000001</v>
      </c>
      <c r="F196">
        <v>4.3</v>
      </c>
      <c r="G196">
        <v>63955</v>
      </c>
      <c r="H196">
        <v>2252.1</v>
      </c>
      <c r="I196">
        <v>16366</v>
      </c>
      <c r="J196">
        <v>1757.6</v>
      </c>
      <c r="K196">
        <v>7.7</v>
      </c>
      <c r="L196">
        <v>1325</v>
      </c>
      <c r="M196">
        <v>1.5</v>
      </c>
      <c r="N196">
        <v>27</v>
      </c>
      <c r="O196">
        <v>131328</v>
      </c>
      <c r="P196">
        <v>280.8</v>
      </c>
      <c r="Q196" s="1" t="s">
        <v>588</v>
      </c>
      <c r="T196">
        <v>83.4</v>
      </c>
      <c r="V196" t="s">
        <v>371</v>
      </c>
      <c r="X196" t="s">
        <v>371</v>
      </c>
      <c r="Y196">
        <v>217466.2</v>
      </c>
      <c r="AA196" t="s">
        <v>372</v>
      </c>
      <c r="AB196" t="s">
        <v>373</v>
      </c>
    </row>
    <row r="197" spans="1:28">
      <c r="A197" t="s">
        <v>586</v>
      </c>
      <c r="B197" t="s">
        <v>370</v>
      </c>
      <c r="D197">
        <v>55.910469999999997</v>
      </c>
      <c r="E197">
        <v>-120.58992000000001</v>
      </c>
      <c r="F197">
        <v>4.9000000000000004</v>
      </c>
      <c r="G197">
        <v>65140</v>
      </c>
      <c r="H197">
        <v>2191.1</v>
      </c>
      <c r="I197">
        <v>16645</v>
      </c>
      <c r="J197">
        <v>1741.6</v>
      </c>
      <c r="K197">
        <v>6</v>
      </c>
      <c r="L197">
        <v>1339.2</v>
      </c>
      <c r="M197">
        <v>0.3</v>
      </c>
      <c r="N197">
        <v>25.6</v>
      </c>
      <c r="O197">
        <v>133084</v>
      </c>
      <c r="P197">
        <v>267.8</v>
      </c>
      <c r="Q197" s="1" t="s">
        <v>376</v>
      </c>
      <c r="T197">
        <v>77.8</v>
      </c>
      <c r="V197" t="s">
        <v>371</v>
      </c>
      <c r="X197" t="s">
        <v>371</v>
      </c>
      <c r="Y197">
        <v>220594.1</v>
      </c>
      <c r="AA197" t="s">
        <v>372</v>
      </c>
      <c r="AB197" t="s">
        <v>373</v>
      </c>
    </row>
    <row r="198" spans="1:28">
      <c r="A198" t="s">
        <v>586</v>
      </c>
      <c r="B198" t="s">
        <v>370</v>
      </c>
      <c r="D198">
        <v>55.910469999999997</v>
      </c>
      <c r="E198">
        <v>-120.58992000000001</v>
      </c>
      <c r="F198">
        <v>4</v>
      </c>
      <c r="G198">
        <v>84892</v>
      </c>
      <c r="H198">
        <v>2782.4</v>
      </c>
      <c r="I198">
        <v>21795</v>
      </c>
      <c r="J198">
        <v>2211.9</v>
      </c>
      <c r="K198">
        <v>7.1</v>
      </c>
      <c r="L198">
        <v>1699.3</v>
      </c>
      <c r="M198">
        <v>1.6</v>
      </c>
      <c r="N198">
        <v>33.799999999999997</v>
      </c>
      <c r="O198">
        <v>174152</v>
      </c>
      <c r="P198">
        <v>366.9</v>
      </c>
      <c r="Q198" s="1" t="s">
        <v>497</v>
      </c>
      <c r="T198">
        <v>71.2</v>
      </c>
      <c r="V198" t="s">
        <v>371</v>
      </c>
      <c r="X198" t="s">
        <v>371</v>
      </c>
      <c r="Y198">
        <v>288117.3</v>
      </c>
      <c r="AA198" t="s">
        <v>372</v>
      </c>
      <c r="AB198" t="s">
        <v>373</v>
      </c>
    </row>
    <row r="199" spans="1:28">
      <c r="A199" t="s">
        <v>589</v>
      </c>
      <c r="B199" t="s">
        <v>370</v>
      </c>
      <c r="D199">
        <v>55.921599999999998</v>
      </c>
      <c r="E199">
        <v>-120.56598</v>
      </c>
      <c r="F199">
        <v>4.4000000000000004</v>
      </c>
      <c r="G199">
        <v>58743</v>
      </c>
      <c r="H199">
        <v>2242.6</v>
      </c>
      <c r="I199">
        <v>16520</v>
      </c>
      <c r="J199">
        <v>1839.9</v>
      </c>
      <c r="K199">
        <v>6.5</v>
      </c>
      <c r="L199">
        <v>1140</v>
      </c>
      <c r="N199">
        <v>26.7</v>
      </c>
      <c r="O199">
        <v>129000</v>
      </c>
      <c r="Q199" s="1" t="s">
        <v>397</v>
      </c>
      <c r="T199">
        <v>104</v>
      </c>
      <c r="V199" t="s">
        <v>371</v>
      </c>
      <c r="X199" t="s">
        <v>371</v>
      </c>
      <c r="Y199">
        <v>209694.2</v>
      </c>
      <c r="AA199" t="s">
        <v>372</v>
      </c>
      <c r="AB199" t="s">
        <v>373</v>
      </c>
    </row>
    <row r="200" spans="1:28">
      <c r="A200" t="s">
        <v>589</v>
      </c>
      <c r="B200" t="s">
        <v>370</v>
      </c>
      <c r="D200">
        <v>55.921599999999998</v>
      </c>
      <c r="E200">
        <v>-120.56598</v>
      </c>
      <c r="F200">
        <v>4.4000000000000004</v>
      </c>
      <c r="G200">
        <v>58583</v>
      </c>
      <c r="H200">
        <v>2218.9</v>
      </c>
      <c r="I200">
        <v>16585</v>
      </c>
      <c r="J200">
        <v>1831.1</v>
      </c>
      <c r="K200">
        <v>6.5</v>
      </c>
      <c r="L200">
        <v>1120</v>
      </c>
      <c r="N200">
        <v>26.2</v>
      </c>
      <c r="O200">
        <v>128000</v>
      </c>
      <c r="Q200" s="1" t="s">
        <v>530</v>
      </c>
      <c r="T200">
        <v>104</v>
      </c>
      <c r="V200" t="s">
        <v>371</v>
      </c>
      <c r="X200" t="s">
        <v>371</v>
      </c>
      <c r="Y200">
        <v>208563.6</v>
      </c>
      <c r="AA200" t="s">
        <v>372</v>
      </c>
      <c r="AB200" t="s">
        <v>373</v>
      </c>
    </row>
    <row r="201" spans="1:28">
      <c r="A201" t="s">
        <v>589</v>
      </c>
      <c r="B201" t="s">
        <v>370</v>
      </c>
      <c r="D201">
        <v>55.921599999999998</v>
      </c>
      <c r="E201">
        <v>-120.56598</v>
      </c>
      <c r="F201">
        <v>4.2</v>
      </c>
      <c r="G201">
        <v>64611</v>
      </c>
      <c r="H201">
        <v>2483.9</v>
      </c>
      <c r="I201">
        <v>18674</v>
      </c>
      <c r="J201">
        <v>2057.6</v>
      </c>
      <c r="K201">
        <v>8.1999999999999993</v>
      </c>
      <c r="L201">
        <v>1270</v>
      </c>
      <c r="M201">
        <v>2.2000000000000002</v>
      </c>
      <c r="N201">
        <v>25.9</v>
      </c>
      <c r="O201">
        <v>137000</v>
      </c>
      <c r="Q201" s="1" t="s">
        <v>590</v>
      </c>
      <c r="T201">
        <v>91</v>
      </c>
      <c r="V201" t="s">
        <v>371</v>
      </c>
      <c r="X201" t="s">
        <v>371</v>
      </c>
      <c r="Y201">
        <v>226296</v>
      </c>
      <c r="AA201" t="s">
        <v>372</v>
      </c>
      <c r="AB201" t="s">
        <v>373</v>
      </c>
    </row>
    <row r="202" spans="1:28">
      <c r="A202" t="s">
        <v>589</v>
      </c>
      <c r="B202" t="s">
        <v>370</v>
      </c>
      <c r="D202">
        <v>55.921599999999998</v>
      </c>
      <c r="E202">
        <v>-120.56598</v>
      </c>
      <c r="F202">
        <v>4.0999999999999996</v>
      </c>
      <c r="G202">
        <v>62744</v>
      </c>
      <c r="H202">
        <v>2376.6999999999998</v>
      </c>
      <c r="I202">
        <v>18649</v>
      </c>
      <c r="J202">
        <v>2049</v>
      </c>
      <c r="K202">
        <v>9.5</v>
      </c>
      <c r="L202">
        <v>1410</v>
      </c>
      <c r="N202">
        <v>26.6</v>
      </c>
      <c r="O202">
        <v>146000</v>
      </c>
      <c r="Q202" s="1" t="s">
        <v>481</v>
      </c>
      <c r="T202">
        <v>71</v>
      </c>
      <c r="V202" t="s">
        <v>371</v>
      </c>
      <c r="X202" t="s">
        <v>371</v>
      </c>
      <c r="Y202">
        <v>233412.5</v>
      </c>
      <c r="AA202" t="s">
        <v>372</v>
      </c>
      <c r="AB202" t="s">
        <v>373</v>
      </c>
    </row>
    <row r="203" spans="1:28">
      <c r="A203" t="s">
        <v>589</v>
      </c>
      <c r="B203" t="s">
        <v>370</v>
      </c>
      <c r="D203">
        <v>55.921599999999998</v>
      </c>
      <c r="E203">
        <v>-120.56598</v>
      </c>
      <c r="F203">
        <v>4</v>
      </c>
      <c r="G203">
        <v>71378</v>
      </c>
      <c r="H203">
        <v>2713.6</v>
      </c>
      <c r="I203">
        <v>21860</v>
      </c>
      <c r="J203">
        <v>2407.9</v>
      </c>
      <c r="K203">
        <v>10.5</v>
      </c>
      <c r="L203">
        <v>1430</v>
      </c>
      <c r="N203">
        <v>25.6</v>
      </c>
      <c r="O203">
        <v>141000</v>
      </c>
      <c r="Q203" s="1" t="s">
        <v>591</v>
      </c>
      <c r="T203">
        <v>67</v>
      </c>
      <c r="V203" t="s">
        <v>371</v>
      </c>
      <c r="X203" t="s">
        <v>371</v>
      </c>
      <c r="Y203">
        <v>240967.4</v>
      </c>
      <c r="AA203" t="s">
        <v>372</v>
      </c>
      <c r="AB203" t="s">
        <v>373</v>
      </c>
    </row>
    <row r="204" spans="1:28">
      <c r="A204" t="s">
        <v>589</v>
      </c>
      <c r="B204" t="s">
        <v>370</v>
      </c>
      <c r="D204">
        <v>55.921599999999998</v>
      </c>
      <c r="E204">
        <v>-120.56598</v>
      </c>
      <c r="F204">
        <v>4</v>
      </c>
      <c r="G204">
        <v>66168</v>
      </c>
      <c r="H204">
        <v>2626.9</v>
      </c>
      <c r="I204">
        <v>20290</v>
      </c>
      <c r="J204">
        <v>2241.1999999999998</v>
      </c>
      <c r="K204">
        <v>11.1</v>
      </c>
      <c r="L204">
        <v>1480</v>
      </c>
      <c r="N204">
        <v>27.1</v>
      </c>
      <c r="O204">
        <v>148000</v>
      </c>
      <c r="Q204" s="1" t="s">
        <v>573</v>
      </c>
      <c r="T204">
        <v>69</v>
      </c>
      <c r="V204" t="s">
        <v>371</v>
      </c>
      <c r="X204" t="s">
        <v>371</v>
      </c>
      <c r="Y204">
        <v>240989.97</v>
      </c>
      <c r="AA204" t="s">
        <v>372</v>
      </c>
      <c r="AB204" t="s">
        <v>373</v>
      </c>
    </row>
    <row r="205" spans="1:28">
      <c r="A205" t="s">
        <v>589</v>
      </c>
      <c r="B205" t="s">
        <v>370</v>
      </c>
      <c r="D205">
        <v>55.921599999999998</v>
      </c>
      <c r="E205">
        <v>-120.56598</v>
      </c>
      <c r="F205">
        <v>4</v>
      </c>
      <c r="G205">
        <v>66526</v>
      </c>
      <c r="H205">
        <v>2637.4</v>
      </c>
      <c r="I205">
        <v>20784</v>
      </c>
      <c r="J205">
        <v>2290.6</v>
      </c>
      <c r="K205">
        <v>27</v>
      </c>
      <c r="L205">
        <v>1530</v>
      </c>
      <c r="N205">
        <v>27</v>
      </c>
      <c r="O205">
        <v>150000</v>
      </c>
      <c r="Q205" s="1" t="s">
        <v>524</v>
      </c>
      <c r="T205">
        <v>74</v>
      </c>
      <c r="V205" t="s">
        <v>371</v>
      </c>
      <c r="X205" t="s">
        <v>371</v>
      </c>
      <c r="Y205">
        <v>243975.5</v>
      </c>
      <c r="AA205" t="s">
        <v>372</v>
      </c>
      <c r="AB205" t="s">
        <v>373</v>
      </c>
    </row>
    <row r="206" spans="1:28">
      <c r="A206" t="s">
        <v>589</v>
      </c>
      <c r="B206" t="s">
        <v>370</v>
      </c>
      <c r="D206">
        <v>55.921599999999998</v>
      </c>
      <c r="E206">
        <v>-120.56598</v>
      </c>
      <c r="F206">
        <v>4</v>
      </c>
      <c r="G206">
        <v>73487</v>
      </c>
      <c r="H206">
        <v>3088.6</v>
      </c>
      <c r="I206">
        <v>23966</v>
      </c>
      <c r="J206">
        <v>2643.9</v>
      </c>
      <c r="K206">
        <v>21.2</v>
      </c>
      <c r="L206">
        <v>1470</v>
      </c>
      <c r="N206">
        <v>26</v>
      </c>
      <c r="O206">
        <v>157000</v>
      </c>
      <c r="Q206" s="1" t="s">
        <v>400</v>
      </c>
      <c r="T206">
        <v>69</v>
      </c>
      <c r="V206" t="s">
        <v>371</v>
      </c>
      <c r="X206" t="s">
        <v>371</v>
      </c>
      <c r="Y206">
        <v>261844.1</v>
      </c>
      <c r="AA206" t="s">
        <v>372</v>
      </c>
      <c r="AB206" t="s">
        <v>373</v>
      </c>
    </row>
    <row r="207" spans="1:28">
      <c r="A207" t="s">
        <v>589</v>
      </c>
      <c r="B207" t="s">
        <v>370</v>
      </c>
      <c r="D207">
        <v>55.921599999999998</v>
      </c>
      <c r="E207">
        <v>-120.56598</v>
      </c>
      <c r="F207">
        <v>3.9</v>
      </c>
      <c r="G207">
        <v>68912</v>
      </c>
      <c r="H207">
        <v>2789.2</v>
      </c>
      <c r="I207">
        <v>22573</v>
      </c>
      <c r="J207">
        <v>2479.9</v>
      </c>
      <c r="K207">
        <v>21.9</v>
      </c>
      <c r="L207">
        <v>1660</v>
      </c>
      <c r="N207">
        <v>29.6</v>
      </c>
      <c r="O207">
        <v>157000</v>
      </c>
      <c r="Q207" s="1" t="s">
        <v>592</v>
      </c>
      <c r="T207">
        <v>76</v>
      </c>
      <c r="V207" t="s">
        <v>371</v>
      </c>
      <c r="X207" t="s">
        <v>371</v>
      </c>
      <c r="Y207">
        <v>255623.8</v>
      </c>
      <c r="AA207" t="s">
        <v>372</v>
      </c>
      <c r="AB207" t="s">
        <v>373</v>
      </c>
    </row>
    <row r="208" spans="1:28">
      <c r="A208" t="s">
        <v>589</v>
      </c>
      <c r="B208" t="s">
        <v>370</v>
      </c>
      <c r="D208">
        <v>55.921599999999998</v>
      </c>
      <c r="E208">
        <v>-120.56598</v>
      </c>
      <c r="F208">
        <v>4</v>
      </c>
      <c r="G208">
        <v>63360</v>
      </c>
      <c r="H208">
        <v>2509.1</v>
      </c>
      <c r="I208">
        <v>20664</v>
      </c>
      <c r="J208">
        <v>2248.6999999999998</v>
      </c>
      <c r="K208">
        <v>25.6</v>
      </c>
      <c r="L208">
        <v>1690</v>
      </c>
      <c r="N208">
        <v>29.8</v>
      </c>
      <c r="O208">
        <v>171000</v>
      </c>
      <c r="Q208" s="1" t="s">
        <v>593</v>
      </c>
      <c r="T208">
        <v>77</v>
      </c>
      <c r="V208" t="s">
        <v>371</v>
      </c>
      <c r="X208" t="s">
        <v>371</v>
      </c>
      <c r="Y208">
        <v>261687.7</v>
      </c>
      <c r="AA208" t="s">
        <v>372</v>
      </c>
      <c r="AB208" t="s">
        <v>373</v>
      </c>
    </row>
    <row r="209" spans="1:28">
      <c r="A209" t="s">
        <v>589</v>
      </c>
      <c r="B209" t="s">
        <v>370</v>
      </c>
      <c r="D209">
        <v>55.921599999999998</v>
      </c>
      <c r="E209">
        <v>-120.56598</v>
      </c>
      <c r="F209">
        <v>3.9</v>
      </c>
      <c r="G209">
        <v>70965</v>
      </c>
      <c r="H209">
        <v>2948.1</v>
      </c>
      <c r="I209">
        <v>24769</v>
      </c>
      <c r="J209">
        <v>2707.4</v>
      </c>
      <c r="K209">
        <v>34.299999999999997</v>
      </c>
      <c r="L209">
        <v>1930</v>
      </c>
      <c r="M209">
        <v>3</v>
      </c>
      <c r="N209">
        <v>31.7</v>
      </c>
      <c r="O209">
        <v>166000</v>
      </c>
      <c r="Q209" s="1" t="s">
        <v>594</v>
      </c>
      <c r="T209">
        <v>67</v>
      </c>
      <c r="V209" t="s">
        <v>371</v>
      </c>
      <c r="X209" t="s">
        <v>371</v>
      </c>
      <c r="Y209">
        <v>269544.98</v>
      </c>
      <c r="AA209" t="s">
        <v>372</v>
      </c>
      <c r="AB209" t="s">
        <v>373</v>
      </c>
    </row>
    <row r="210" spans="1:28">
      <c r="A210" t="s">
        <v>589</v>
      </c>
      <c r="B210" t="s">
        <v>370</v>
      </c>
      <c r="D210">
        <v>55.921599999999998</v>
      </c>
      <c r="E210">
        <v>-120.56598</v>
      </c>
      <c r="F210">
        <v>3.8</v>
      </c>
      <c r="G210">
        <v>70325</v>
      </c>
      <c r="H210">
        <v>2975.1</v>
      </c>
      <c r="I210">
        <v>24151</v>
      </c>
      <c r="J210">
        <v>2639.7</v>
      </c>
      <c r="K210">
        <v>32.299999999999997</v>
      </c>
      <c r="L210">
        <v>1780</v>
      </c>
      <c r="M210">
        <v>4.3</v>
      </c>
      <c r="N210">
        <v>29.8</v>
      </c>
      <c r="O210">
        <v>166000</v>
      </c>
      <c r="Q210" s="1" t="s">
        <v>595</v>
      </c>
      <c r="T210">
        <v>69</v>
      </c>
      <c r="V210" t="s">
        <v>371</v>
      </c>
      <c r="X210" t="s">
        <v>371</v>
      </c>
      <c r="Y210">
        <v>268080.59999999998</v>
      </c>
      <c r="AA210" t="s">
        <v>372</v>
      </c>
      <c r="AB210" t="s">
        <v>373</v>
      </c>
    </row>
    <row r="211" spans="1:28">
      <c r="A211" t="s">
        <v>596</v>
      </c>
      <c r="B211" t="s">
        <v>370</v>
      </c>
      <c r="D211">
        <v>55.91187</v>
      </c>
      <c r="E211">
        <v>-120.60375999999999</v>
      </c>
      <c r="F211">
        <v>5.0999999999999996</v>
      </c>
      <c r="G211">
        <v>59225</v>
      </c>
      <c r="H211">
        <v>2125.8000000000002</v>
      </c>
      <c r="I211">
        <v>14808</v>
      </c>
      <c r="J211">
        <v>1578.9</v>
      </c>
      <c r="K211">
        <v>11.1</v>
      </c>
      <c r="L211">
        <v>1317.2</v>
      </c>
      <c r="M211">
        <v>2.9</v>
      </c>
      <c r="N211">
        <v>26.9</v>
      </c>
      <c r="O211">
        <v>124575</v>
      </c>
      <c r="P211">
        <v>258.89999999999998</v>
      </c>
      <c r="Q211" s="1" t="s">
        <v>530</v>
      </c>
      <c r="T211">
        <v>47.5</v>
      </c>
      <c r="V211" t="s">
        <v>371</v>
      </c>
      <c r="X211" t="s">
        <v>371</v>
      </c>
      <c r="Y211">
        <v>204051.20000000001</v>
      </c>
      <c r="AA211" t="s">
        <v>372</v>
      </c>
      <c r="AB211" t="s">
        <v>373</v>
      </c>
    </row>
    <row r="212" spans="1:28">
      <c r="A212" t="s">
        <v>596</v>
      </c>
      <c r="B212" t="s">
        <v>370</v>
      </c>
      <c r="D212">
        <v>55.91187</v>
      </c>
      <c r="E212">
        <v>-120.60375999999999</v>
      </c>
      <c r="F212">
        <v>4.5</v>
      </c>
      <c r="G212">
        <v>63765</v>
      </c>
      <c r="H212">
        <v>2372.6</v>
      </c>
      <c r="I212">
        <v>16181</v>
      </c>
      <c r="J212">
        <v>1655.4</v>
      </c>
      <c r="K212">
        <v>12.2</v>
      </c>
      <c r="L212">
        <v>1427</v>
      </c>
      <c r="M212">
        <v>1.1000000000000001</v>
      </c>
      <c r="N212">
        <v>27.6</v>
      </c>
      <c r="O212">
        <v>129588</v>
      </c>
      <c r="P212">
        <v>267</v>
      </c>
      <c r="Q212" s="1" t="s">
        <v>597</v>
      </c>
      <c r="T212">
        <v>30.8</v>
      </c>
      <c r="V212" t="s">
        <v>371</v>
      </c>
      <c r="X212" t="s">
        <v>371</v>
      </c>
      <c r="Y212">
        <v>215407.4</v>
      </c>
      <c r="AA212" t="s">
        <v>372</v>
      </c>
      <c r="AB212" t="s">
        <v>373</v>
      </c>
    </row>
    <row r="213" spans="1:28">
      <c r="A213" t="s">
        <v>596</v>
      </c>
      <c r="B213" t="s">
        <v>370</v>
      </c>
      <c r="D213">
        <v>55.91187</v>
      </c>
      <c r="E213">
        <v>-120.60375999999999</v>
      </c>
      <c r="F213">
        <v>4.5999999999999996</v>
      </c>
      <c r="G213">
        <v>67039</v>
      </c>
      <c r="H213">
        <v>2218.8000000000002</v>
      </c>
      <c r="I213">
        <v>16668</v>
      </c>
      <c r="J213">
        <v>1694.9</v>
      </c>
      <c r="K213">
        <v>13.5</v>
      </c>
      <c r="L213">
        <v>1465.9</v>
      </c>
      <c r="M213">
        <v>1.6</v>
      </c>
      <c r="N213">
        <v>27</v>
      </c>
      <c r="O213">
        <v>136642</v>
      </c>
      <c r="P213">
        <v>273.2</v>
      </c>
      <c r="Q213" s="1" t="s">
        <v>506</v>
      </c>
      <c r="T213">
        <v>51</v>
      </c>
      <c r="V213" t="s">
        <v>371</v>
      </c>
      <c r="X213" t="s">
        <v>371</v>
      </c>
      <c r="Y213">
        <v>226172.2</v>
      </c>
      <c r="AA213" t="s">
        <v>372</v>
      </c>
      <c r="AB213" t="s">
        <v>373</v>
      </c>
    </row>
    <row r="214" spans="1:28">
      <c r="A214" t="s">
        <v>596</v>
      </c>
      <c r="B214" t="s">
        <v>370</v>
      </c>
      <c r="D214">
        <v>55.91187</v>
      </c>
      <c r="E214">
        <v>-120.60375999999999</v>
      </c>
      <c r="F214">
        <v>4.3</v>
      </c>
      <c r="G214">
        <v>68166</v>
      </c>
      <c r="H214">
        <v>2295.9</v>
      </c>
      <c r="I214">
        <v>17639</v>
      </c>
      <c r="J214">
        <v>1759.3</v>
      </c>
      <c r="K214">
        <v>14.4</v>
      </c>
      <c r="L214">
        <v>1566.5</v>
      </c>
      <c r="M214">
        <v>1.3</v>
      </c>
      <c r="N214">
        <v>28.3</v>
      </c>
      <c r="O214">
        <v>139681</v>
      </c>
      <c r="P214">
        <v>295</v>
      </c>
      <c r="Q214" s="1" t="s">
        <v>572</v>
      </c>
      <c r="T214">
        <v>49.2</v>
      </c>
      <c r="V214" t="s">
        <v>371</v>
      </c>
      <c r="X214" t="s">
        <v>371</v>
      </c>
      <c r="Y214">
        <v>231578.6</v>
      </c>
      <c r="AA214" t="s">
        <v>372</v>
      </c>
      <c r="AB214" t="s">
        <v>373</v>
      </c>
    </row>
    <row r="215" spans="1:28">
      <c r="A215" t="s">
        <v>598</v>
      </c>
      <c r="B215" t="s">
        <v>370</v>
      </c>
      <c r="D215">
        <v>55.894970000000001</v>
      </c>
      <c r="E215">
        <v>-120.62179</v>
      </c>
      <c r="F215">
        <v>5.3</v>
      </c>
      <c r="G215">
        <v>57683</v>
      </c>
      <c r="H215">
        <v>1911</v>
      </c>
      <c r="I215">
        <v>12781</v>
      </c>
      <c r="J215">
        <v>1421</v>
      </c>
      <c r="K215">
        <v>21.7</v>
      </c>
      <c r="L215">
        <v>1311</v>
      </c>
      <c r="M215">
        <v>1.5</v>
      </c>
      <c r="N215">
        <v>26.9</v>
      </c>
      <c r="O215">
        <v>109911</v>
      </c>
      <c r="P215">
        <v>234.1</v>
      </c>
      <c r="Q215" s="1" t="s">
        <v>599</v>
      </c>
      <c r="T215">
        <v>26.8</v>
      </c>
      <c r="V215" t="s">
        <v>371</v>
      </c>
      <c r="X215" t="s">
        <v>371</v>
      </c>
      <c r="Y215">
        <v>185392.9</v>
      </c>
      <c r="AA215" t="s">
        <v>517</v>
      </c>
      <c r="AB215" t="s">
        <v>373</v>
      </c>
    </row>
    <row r="216" spans="1:28">
      <c r="A216" t="s">
        <v>598</v>
      </c>
      <c r="B216" t="s">
        <v>370</v>
      </c>
      <c r="D216">
        <v>55.894970000000001</v>
      </c>
      <c r="E216">
        <v>-120.62179</v>
      </c>
      <c r="F216">
        <v>5.2</v>
      </c>
      <c r="G216">
        <v>57589</v>
      </c>
      <c r="H216">
        <v>2054.8000000000002</v>
      </c>
      <c r="I216">
        <v>14225</v>
      </c>
      <c r="J216">
        <v>1468.4</v>
      </c>
      <c r="K216">
        <v>20</v>
      </c>
      <c r="L216">
        <v>1348.8</v>
      </c>
      <c r="M216">
        <v>1.5</v>
      </c>
      <c r="N216">
        <v>25.8</v>
      </c>
      <c r="O216">
        <v>116046</v>
      </c>
      <c r="P216">
        <v>248.5</v>
      </c>
      <c r="Q216" s="1" t="s">
        <v>600</v>
      </c>
      <c r="T216">
        <v>46.6</v>
      </c>
      <c r="V216" t="s">
        <v>371</v>
      </c>
      <c r="X216" t="s">
        <v>371</v>
      </c>
      <c r="Y216">
        <v>193145.8</v>
      </c>
      <c r="AA216" t="s">
        <v>517</v>
      </c>
      <c r="AB216" t="s">
        <v>373</v>
      </c>
    </row>
    <row r="217" spans="1:28">
      <c r="A217" t="s">
        <v>601</v>
      </c>
      <c r="B217" t="s">
        <v>370</v>
      </c>
      <c r="D217">
        <v>56.01502</v>
      </c>
      <c r="E217">
        <v>-120.67597000000001</v>
      </c>
      <c r="F217">
        <v>5.4</v>
      </c>
      <c r="G217">
        <v>64593</v>
      </c>
      <c r="H217">
        <v>2112.8000000000002</v>
      </c>
      <c r="I217">
        <v>16522</v>
      </c>
      <c r="J217">
        <v>1742.6</v>
      </c>
      <c r="K217">
        <v>7.6</v>
      </c>
      <c r="L217">
        <v>1041.2</v>
      </c>
      <c r="M217">
        <v>0.3</v>
      </c>
      <c r="N217">
        <v>19</v>
      </c>
      <c r="O217">
        <v>135346</v>
      </c>
      <c r="P217">
        <v>259</v>
      </c>
      <c r="Q217" s="1" t="s">
        <v>584</v>
      </c>
      <c r="T217">
        <v>195.7</v>
      </c>
      <c r="V217" t="s">
        <v>371</v>
      </c>
      <c r="X217" t="s">
        <v>371</v>
      </c>
      <c r="Y217">
        <v>221917.8</v>
      </c>
      <c r="AA217" t="s">
        <v>372</v>
      </c>
      <c r="AB217" t="s">
        <v>373</v>
      </c>
    </row>
    <row r="218" spans="1:28">
      <c r="A218" t="s">
        <v>601</v>
      </c>
      <c r="B218" t="s">
        <v>370</v>
      </c>
      <c r="D218">
        <v>56.01502</v>
      </c>
      <c r="E218">
        <v>-120.67597000000001</v>
      </c>
      <c r="F218">
        <v>4.7</v>
      </c>
      <c r="G218">
        <v>67954</v>
      </c>
      <c r="H218">
        <v>2130.5</v>
      </c>
      <c r="I218">
        <v>18014</v>
      </c>
      <c r="J218">
        <v>1792.3</v>
      </c>
      <c r="K218">
        <v>8.5</v>
      </c>
      <c r="L218">
        <v>1086</v>
      </c>
      <c r="M218">
        <v>0.8</v>
      </c>
      <c r="N218">
        <v>19.399999999999999</v>
      </c>
      <c r="O218">
        <v>138445</v>
      </c>
      <c r="P218">
        <v>279</v>
      </c>
      <c r="Q218" s="1" t="s">
        <v>602</v>
      </c>
      <c r="T218">
        <v>192.2</v>
      </c>
      <c r="V218" t="s">
        <v>371</v>
      </c>
      <c r="X218" t="s">
        <v>371</v>
      </c>
      <c r="Y218">
        <v>230004.2</v>
      </c>
      <c r="AA218" t="s">
        <v>372</v>
      </c>
      <c r="AB218" t="s">
        <v>373</v>
      </c>
    </row>
    <row r="219" spans="1:28">
      <c r="A219" t="s">
        <v>601</v>
      </c>
      <c r="B219" t="s">
        <v>370</v>
      </c>
      <c r="D219">
        <v>56.01502</v>
      </c>
      <c r="E219">
        <v>-120.67597000000001</v>
      </c>
      <c r="F219">
        <v>4.0999999999999996</v>
      </c>
      <c r="G219">
        <v>69155</v>
      </c>
      <c r="H219">
        <v>2248.9</v>
      </c>
      <c r="I219">
        <v>18710</v>
      </c>
      <c r="J219">
        <v>1849.9</v>
      </c>
      <c r="K219">
        <v>7.9</v>
      </c>
      <c r="L219">
        <v>1110.3</v>
      </c>
      <c r="M219">
        <v>0.9</v>
      </c>
      <c r="N219">
        <v>19.5</v>
      </c>
      <c r="O219">
        <v>145386</v>
      </c>
      <c r="P219">
        <v>279.89999999999998</v>
      </c>
      <c r="Q219" s="1" t="s">
        <v>402</v>
      </c>
      <c r="T219">
        <v>184.1</v>
      </c>
      <c r="V219" t="s">
        <v>371</v>
      </c>
      <c r="X219" t="s">
        <v>371</v>
      </c>
      <c r="Y219">
        <v>239039.8</v>
      </c>
      <c r="AA219" t="s">
        <v>372</v>
      </c>
      <c r="AB219" t="s">
        <v>373</v>
      </c>
    </row>
    <row r="220" spans="1:28">
      <c r="A220" t="s">
        <v>601</v>
      </c>
      <c r="B220" t="s">
        <v>370</v>
      </c>
      <c r="D220">
        <v>56.01502</v>
      </c>
      <c r="E220">
        <v>-120.67597000000001</v>
      </c>
      <c r="F220">
        <v>4.3</v>
      </c>
      <c r="G220">
        <v>65457</v>
      </c>
      <c r="H220">
        <v>2216.9</v>
      </c>
      <c r="I220">
        <v>17240</v>
      </c>
      <c r="J220">
        <v>1722.4</v>
      </c>
      <c r="K220">
        <v>10.3</v>
      </c>
      <c r="L220">
        <v>1201.5999999999999</v>
      </c>
      <c r="M220">
        <v>1.1000000000000001</v>
      </c>
      <c r="N220">
        <v>16.8</v>
      </c>
      <c r="O220">
        <v>132320</v>
      </c>
      <c r="P220">
        <v>254.8</v>
      </c>
      <c r="Q220" s="1" t="s">
        <v>603</v>
      </c>
      <c r="T220">
        <v>199.3</v>
      </c>
      <c r="V220" t="s">
        <v>371</v>
      </c>
      <c r="X220" t="s">
        <v>371</v>
      </c>
      <c r="Y220">
        <v>220718.6</v>
      </c>
      <c r="AA220" t="s">
        <v>372</v>
      </c>
      <c r="AB220" t="s">
        <v>373</v>
      </c>
    </row>
    <row r="221" spans="1:28">
      <c r="A221" t="s">
        <v>604</v>
      </c>
      <c r="B221" t="s">
        <v>370</v>
      </c>
      <c r="D221">
        <v>56.021569999999997</v>
      </c>
      <c r="E221">
        <v>-120.6641</v>
      </c>
      <c r="F221">
        <v>4</v>
      </c>
      <c r="G221">
        <v>71503</v>
      </c>
      <c r="H221">
        <v>2301.6999999999998</v>
      </c>
      <c r="I221">
        <v>19382</v>
      </c>
      <c r="J221">
        <v>1901</v>
      </c>
      <c r="K221">
        <v>6</v>
      </c>
      <c r="L221">
        <v>1081.0999999999999</v>
      </c>
      <c r="M221">
        <v>0.3</v>
      </c>
      <c r="N221">
        <v>20.100000000000001</v>
      </c>
      <c r="O221">
        <v>148734</v>
      </c>
      <c r="P221">
        <v>276.39999999999998</v>
      </c>
      <c r="Q221" s="1" t="s">
        <v>605</v>
      </c>
      <c r="T221">
        <v>182.3</v>
      </c>
      <c r="V221" t="s">
        <v>371</v>
      </c>
      <c r="X221" t="s">
        <v>371</v>
      </c>
      <c r="Y221">
        <v>245476.3</v>
      </c>
      <c r="AA221" t="s">
        <v>372</v>
      </c>
      <c r="AB221" t="s">
        <v>373</v>
      </c>
    </row>
    <row r="222" spans="1:28">
      <c r="A222" t="s">
        <v>604</v>
      </c>
      <c r="B222" t="s">
        <v>370</v>
      </c>
      <c r="D222">
        <v>56.021569999999997</v>
      </c>
      <c r="E222">
        <v>-120.6641</v>
      </c>
      <c r="F222">
        <v>3.8</v>
      </c>
      <c r="G222">
        <v>76887</v>
      </c>
      <c r="H222">
        <v>2382.9</v>
      </c>
      <c r="I222">
        <v>20712</v>
      </c>
      <c r="J222">
        <v>2015.3</v>
      </c>
      <c r="K222">
        <v>8.6</v>
      </c>
      <c r="L222">
        <v>1225.3</v>
      </c>
      <c r="M222">
        <v>2</v>
      </c>
      <c r="N222">
        <v>18.399999999999999</v>
      </c>
      <c r="O222">
        <v>155669</v>
      </c>
      <c r="P222">
        <v>290.89999999999998</v>
      </c>
      <c r="Q222" s="1" t="s">
        <v>606</v>
      </c>
      <c r="T222">
        <v>198.6</v>
      </c>
      <c r="V222" t="s">
        <v>371</v>
      </c>
      <c r="X222" t="s">
        <v>371</v>
      </c>
      <c r="Y222">
        <v>259500.2</v>
      </c>
      <c r="AA222" t="s">
        <v>372</v>
      </c>
      <c r="AB222" t="s">
        <v>373</v>
      </c>
    </row>
    <row r="223" spans="1:28">
      <c r="A223" t="s">
        <v>604</v>
      </c>
      <c r="B223" t="s">
        <v>370</v>
      </c>
      <c r="D223">
        <v>56.021569999999997</v>
      </c>
      <c r="E223">
        <v>-120.6641</v>
      </c>
      <c r="F223">
        <v>3.9</v>
      </c>
      <c r="G223">
        <v>69898</v>
      </c>
      <c r="H223">
        <v>2375.6999999999998</v>
      </c>
      <c r="I223">
        <v>18901</v>
      </c>
      <c r="J223">
        <v>1877</v>
      </c>
      <c r="K223">
        <v>9.4</v>
      </c>
      <c r="L223">
        <v>1294.0999999999999</v>
      </c>
      <c r="M223">
        <v>3.2</v>
      </c>
      <c r="N223">
        <v>18</v>
      </c>
      <c r="O223">
        <v>139398</v>
      </c>
      <c r="P223">
        <v>265</v>
      </c>
      <c r="Q223" s="1" t="s">
        <v>567</v>
      </c>
      <c r="T223">
        <v>199.5</v>
      </c>
      <c r="V223" t="s">
        <v>371</v>
      </c>
      <c r="X223" t="s">
        <v>371</v>
      </c>
      <c r="Y223">
        <v>234323.9</v>
      </c>
      <c r="AA223" t="s">
        <v>372</v>
      </c>
      <c r="AB223" t="s">
        <v>373</v>
      </c>
    </row>
    <row r="224" spans="1:28">
      <c r="A224" t="s">
        <v>604</v>
      </c>
      <c r="B224" t="s">
        <v>370</v>
      </c>
      <c r="D224">
        <v>56.021569999999997</v>
      </c>
      <c r="E224">
        <v>-120.6641</v>
      </c>
      <c r="F224">
        <v>3.7</v>
      </c>
      <c r="G224">
        <v>74847</v>
      </c>
      <c r="H224">
        <v>1932.8</v>
      </c>
      <c r="I224">
        <v>20533</v>
      </c>
      <c r="J224">
        <v>1557.5</v>
      </c>
      <c r="K224">
        <v>6.9</v>
      </c>
      <c r="L224">
        <v>932.6</v>
      </c>
      <c r="M224">
        <v>0.2</v>
      </c>
      <c r="N224">
        <v>20.7</v>
      </c>
      <c r="O224">
        <v>151709</v>
      </c>
      <c r="P224">
        <v>283.5</v>
      </c>
      <c r="Q224" s="1" t="s">
        <v>427</v>
      </c>
      <c r="T224">
        <v>182.9</v>
      </c>
      <c r="V224" t="s">
        <v>371</v>
      </c>
      <c r="X224" t="s">
        <v>371</v>
      </c>
      <c r="Y224">
        <v>252080.9</v>
      </c>
      <c r="AA224" t="s">
        <v>372</v>
      </c>
      <c r="AB224" t="s">
        <v>373</v>
      </c>
    </row>
    <row r="225" spans="1:28">
      <c r="A225" t="s">
        <v>604</v>
      </c>
      <c r="B225" t="s">
        <v>370</v>
      </c>
      <c r="D225">
        <v>56.021569999999997</v>
      </c>
      <c r="E225">
        <v>-120.6641</v>
      </c>
      <c r="F225">
        <v>3.6</v>
      </c>
      <c r="G225">
        <v>75482</v>
      </c>
      <c r="H225">
        <v>2450.1</v>
      </c>
      <c r="I225">
        <v>20745</v>
      </c>
      <c r="J225">
        <v>1998.8</v>
      </c>
      <c r="K225">
        <v>9.6</v>
      </c>
      <c r="L225">
        <v>1235.3</v>
      </c>
      <c r="M225">
        <v>1.3</v>
      </c>
      <c r="N225">
        <v>19.399999999999999</v>
      </c>
      <c r="O225">
        <v>154357</v>
      </c>
      <c r="P225">
        <v>286.3</v>
      </c>
      <c r="Q225" s="1" t="s">
        <v>537</v>
      </c>
      <c r="T225">
        <v>201.9</v>
      </c>
      <c r="V225" t="s">
        <v>371</v>
      </c>
      <c r="X225" t="s">
        <v>371</v>
      </c>
      <c r="Y225">
        <v>256875.9</v>
      </c>
      <c r="AA225" t="s">
        <v>372</v>
      </c>
      <c r="AB225" t="s">
        <v>373</v>
      </c>
    </row>
    <row r="226" spans="1:28">
      <c r="A226" t="s">
        <v>604</v>
      </c>
      <c r="B226" t="s">
        <v>370</v>
      </c>
      <c r="D226">
        <v>56.021569999999997</v>
      </c>
      <c r="E226">
        <v>-120.6641</v>
      </c>
      <c r="F226">
        <v>4.0999999999999996</v>
      </c>
      <c r="G226">
        <v>76890</v>
      </c>
      <c r="H226">
        <v>873.9</v>
      </c>
      <c r="I226">
        <v>21238</v>
      </c>
      <c r="J226">
        <v>697.5</v>
      </c>
      <c r="K226">
        <v>0.7</v>
      </c>
      <c r="L226">
        <v>113.6</v>
      </c>
      <c r="M226">
        <v>0.7</v>
      </c>
      <c r="N226">
        <v>33.9</v>
      </c>
      <c r="O226">
        <v>154928</v>
      </c>
      <c r="P226">
        <v>288</v>
      </c>
      <c r="Q226" s="1" t="s">
        <v>607</v>
      </c>
      <c r="T226">
        <v>204.6</v>
      </c>
      <c r="V226" t="s">
        <v>371</v>
      </c>
      <c r="X226" t="s">
        <v>371</v>
      </c>
      <c r="Y226">
        <v>255314.1</v>
      </c>
      <c r="AA226" t="s">
        <v>372</v>
      </c>
      <c r="AB226" t="s">
        <v>373</v>
      </c>
    </row>
    <row r="227" spans="1:28">
      <c r="A227" t="s">
        <v>604</v>
      </c>
      <c r="B227" t="s">
        <v>370</v>
      </c>
      <c r="D227">
        <v>56.021569999999997</v>
      </c>
      <c r="E227">
        <v>-120.6641</v>
      </c>
      <c r="F227">
        <v>3.9</v>
      </c>
      <c r="G227">
        <v>77921</v>
      </c>
      <c r="H227">
        <v>2160.9</v>
      </c>
      <c r="I227">
        <v>21494</v>
      </c>
      <c r="J227">
        <v>1758.4</v>
      </c>
      <c r="K227">
        <v>12.8</v>
      </c>
      <c r="L227">
        <v>1304.5</v>
      </c>
      <c r="M227">
        <v>0.6</v>
      </c>
      <c r="N227">
        <v>26.4</v>
      </c>
      <c r="O227">
        <v>155462</v>
      </c>
      <c r="P227">
        <v>285.7</v>
      </c>
      <c r="Q227" s="1" t="s">
        <v>427</v>
      </c>
      <c r="T227">
        <v>181.7</v>
      </c>
      <c r="V227" t="s">
        <v>371</v>
      </c>
      <c r="X227" t="s">
        <v>371</v>
      </c>
      <c r="Y227">
        <v>260684.79999999999</v>
      </c>
      <c r="AA227" t="s">
        <v>372</v>
      </c>
      <c r="AB227" t="s">
        <v>373</v>
      </c>
    </row>
    <row r="228" spans="1:28">
      <c r="A228" t="s">
        <v>608</v>
      </c>
      <c r="B228" t="s">
        <v>370</v>
      </c>
      <c r="D228">
        <v>56.016449999999999</v>
      </c>
      <c r="E228">
        <v>-120.66403</v>
      </c>
      <c r="F228">
        <v>4.2</v>
      </c>
      <c r="G228">
        <v>69289</v>
      </c>
      <c r="H228">
        <v>2407.1</v>
      </c>
      <c r="I228">
        <v>18346</v>
      </c>
      <c r="J228">
        <v>1996</v>
      </c>
      <c r="K228">
        <v>9.6999999999999993</v>
      </c>
      <c r="L228">
        <v>1254</v>
      </c>
      <c r="M228">
        <v>2.4</v>
      </c>
      <c r="N228">
        <v>17</v>
      </c>
      <c r="O228">
        <v>141270</v>
      </c>
      <c r="P228">
        <v>261.39999999999998</v>
      </c>
      <c r="Q228" s="1" t="s">
        <v>609</v>
      </c>
      <c r="T228">
        <v>183.7</v>
      </c>
      <c r="V228" t="s">
        <v>371</v>
      </c>
      <c r="X228" t="s">
        <v>371</v>
      </c>
      <c r="Y228">
        <v>235127.5</v>
      </c>
      <c r="AA228" t="s">
        <v>372</v>
      </c>
      <c r="AB228" t="s">
        <v>373</v>
      </c>
    </row>
    <row r="229" spans="1:28">
      <c r="A229" t="s">
        <v>608</v>
      </c>
      <c r="B229" t="s">
        <v>370</v>
      </c>
      <c r="D229">
        <v>56.016449999999999</v>
      </c>
      <c r="E229">
        <v>-120.66403</v>
      </c>
      <c r="F229">
        <v>3.9</v>
      </c>
      <c r="G229">
        <v>71018</v>
      </c>
      <c r="H229">
        <v>2400.4</v>
      </c>
      <c r="I229">
        <v>19001</v>
      </c>
      <c r="J229">
        <v>1963</v>
      </c>
      <c r="K229">
        <v>9.3000000000000007</v>
      </c>
      <c r="L229">
        <v>1223.4000000000001</v>
      </c>
      <c r="M229">
        <v>1</v>
      </c>
      <c r="N229">
        <v>17</v>
      </c>
      <c r="O229">
        <v>138429</v>
      </c>
      <c r="P229">
        <v>259.8</v>
      </c>
      <c r="Q229" s="1" t="s">
        <v>522</v>
      </c>
      <c r="T229">
        <v>172.9</v>
      </c>
      <c r="V229" t="s">
        <v>371</v>
      </c>
      <c r="X229" t="s">
        <v>371</v>
      </c>
      <c r="Y229">
        <v>234583.1</v>
      </c>
      <c r="AA229" t="s">
        <v>372</v>
      </c>
      <c r="AB229" t="s">
        <v>373</v>
      </c>
    </row>
    <row r="230" spans="1:28">
      <c r="A230" t="s">
        <v>610</v>
      </c>
      <c r="B230" t="s">
        <v>370</v>
      </c>
      <c r="D230">
        <v>55.956330000000001</v>
      </c>
      <c r="E230">
        <v>-120.63403</v>
      </c>
      <c r="F230">
        <v>4.3</v>
      </c>
      <c r="G230">
        <v>69295</v>
      </c>
      <c r="H230">
        <v>2277.1999999999998</v>
      </c>
      <c r="I230">
        <v>18095</v>
      </c>
      <c r="J230">
        <v>2017.8</v>
      </c>
      <c r="K230">
        <v>10.5</v>
      </c>
      <c r="L230">
        <v>1489.6</v>
      </c>
      <c r="M230">
        <v>1.2</v>
      </c>
      <c r="N230">
        <v>22</v>
      </c>
      <c r="O230">
        <v>148483</v>
      </c>
      <c r="P230">
        <v>291.5</v>
      </c>
      <c r="Q230" s="1" t="s">
        <v>611</v>
      </c>
      <c r="T230">
        <v>84.3</v>
      </c>
      <c r="V230" t="s">
        <v>371</v>
      </c>
      <c r="X230" t="s">
        <v>371</v>
      </c>
      <c r="Y230">
        <v>242155.7</v>
      </c>
      <c r="AA230" t="s">
        <v>372</v>
      </c>
      <c r="AB230" t="s">
        <v>373</v>
      </c>
    </row>
    <row r="231" spans="1:28">
      <c r="A231" t="s">
        <v>612</v>
      </c>
      <c r="B231" t="s">
        <v>370</v>
      </c>
      <c r="D231">
        <v>56.021610000000003</v>
      </c>
      <c r="E231">
        <v>-120.66397000000001</v>
      </c>
      <c r="F231">
        <v>3.7</v>
      </c>
      <c r="G231">
        <v>63868</v>
      </c>
      <c r="H231">
        <v>2614.1</v>
      </c>
      <c r="I231">
        <v>20766</v>
      </c>
      <c r="J231">
        <v>2200.9</v>
      </c>
      <c r="K231">
        <v>11.7</v>
      </c>
      <c r="L231">
        <v>1260</v>
      </c>
      <c r="M231">
        <v>4.0999999999999996</v>
      </c>
      <c r="N231">
        <v>20.8</v>
      </c>
      <c r="O231">
        <v>152000</v>
      </c>
      <c r="Q231" s="1" t="s">
        <v>613</v>
      </c>
      <c r="T231">
        <v>189</v>
      </c>
      <c r="V231" t="s">
        <v>371</v>
      </c>
      <c r="X231" t="s">
        <v>371</v>
      </c>
      <c r="Y231">
        <v>243020</v>
      </c>
      <c r="AA231" t="s">
        <v>372</v>
      </c>
      <c r="AB231" t="s">
        <v>373</v>
      </c>
    </row>
    <row r="232" spans="1:28">
      <c r="A232" t="s">
        <v>612</v>
      </c>
      <c r="B232" t="s">
        <v>370</v>
      </c>
      <c r="D232">
        <v>56.021610000000003</v>
      </c>
      <c r="E232">
        <v>-120.66397000000001</v>
      </c>
      <c r="F232">
        <v>3.7</v>
      </c>
      <c r="G232">
        <v>64400</v>
      </c>
      <c r="H232">
        <v>2671.2</v>
      </c>
      <c r="I232">
        <v>20861</v>
      </c>
      <c r="J232">
        <v>2227.4</v>
      </c>
      <c r="K232">
        <v>12.1</v>
      </c>
      <c r="L232">
        <v>1310</v>
      </c>
      <c r="M232">
        <v>4.0999999999999996</v>
      </c>
      <c r="N232">
        <v>20.399999999999999</v>
      </c>
      <c r="O232">
        <v>161000</v>
      </c>
      <c r="Q232" s="1" t="s">
        <v>402</v>
      </c>
      <c r="T232">
        <v>206</v>
      </c>
      <c r="V232" t="s">
        <v>371</v>
      </c>
      <c r="X232" t="s">
        <v>371</v>
      </c>
      <c r="Y232">
        <v>252799.4</v>
      </c>
      <c r="AA232" t="s">
        <v>372</v>
      </c>
      <c r="AB232" t="s">
        <v>373</v>
      </c>
    </row>
    <row r="233" spans="1:28">
      <c r="A233" t="s">
        <v>612</v>
      </c>
      <c r="B233" t="s">
        <v>370</v>
      </c>
      <c r="D233">
        <v>56.021610000000003</v>
      </c>
      <c r="E233">
        <v>-120.66397000000001</v>
      </c>
      <c r="F233">
        <v>3.7</v>
      </c>
      <c r="G233">
        <v>68809</v>
      </c>
      <c r="H233">
        <v>2821.3</v>
      </c>
      <c r="I233">
        <v>23198</v>
      </c>
      <c r="J233">
        <v>2466.9</v>
      </c>
      <c r="K233">
        <v>11.2</v>
      </c>
      <c r="L233">
        <v>1220</v>
      </c>
      <c r="M233">
        <v>3.5</v>
      </c>
      <c r="N233">
        <v>19.399999999999999</v>
      </c>
      <c r="O233">
        <v>154000</v>
      </c>
      <c r="Q233" s="1" t="s">
        <v>471</v>
      </c>
      <c r="T233">
        <v>201</v>
      </c>
      <c r="V233" t="s">
        <v>371</v>
      </c>
      <c r="X233" t="s">
        <v>371</v>
      </c>
      <c r="Y233">
        <v>252831.9</v>
      </c>
      <c r="AA233" t="s">
        <v>372</v>
      </c>
      <c r="AB233" t="s">
        <v>373</v>
      </c>
    </row>
    <row r="234" spans="1:28">
      <c r="A234" t="s">
        <v>612</v>
      </c>
      <c r="B234" t="s">
        <v>370</v>
      </c>
      <c r="D234">
        <v>56.021610000000003</v>
      </c>
      <c r="E234">
        <v>-120.66397000000001</v>
      </c>
      <c r="F234">
        <v>3.7</v>
      </c>
      <c r="G234">
        <v>68696</v>
      </c>
      <c r="H234">
        <v>2789</v>
      </c>
      <c r="I234">
        <v>23141</v>
      </c>
      <c r="J234">
        <v>2429.9</v>
      </c>
      <c r="K234">
        <v>10.199999999999999</v>
      </c>
      <c r="L234">
        <v>1180</v>
      </c>
      <c r="M234">
        <v>3.4</v>
      </c>
      <c r="N234">
        <v>16.8</v>
      </c>
      <c r="O234">
        <v>158000</v>
      </c>
      <c r="Q234" s="1" t="s">
        <v>481</v>
      </c>
      <c r="T234">
        <v>196</v>
      </c>
      <c r="V234" t="s">
        <v>371</v>
      </c>
      <c r="X234" t="s">
        <v>371</v>
      </c>
      <c r="Y234">
        <v>256539</v>
      </c>
      <c r="AA234" t="s">
        <v>372</v>
      </c>
      <c r="AB234" t="s">
        <v>373</v>
      </c>
    </row>
    <row r="235" spans="1:28">
      <c r="A235" t="s">
        <v>612</v>
      </c>
      <c r="B235" t="s">
        <v>370</v>
      </c>
      <c r="D235">
        <v>56.021610000000003</v>
      </c>
      <c r="E235">
        <v>-120.66397000000001</v>
      </c>
      <c r="F235">
        <v>3.6</v>
      </c>
      <c r="G235">
        <v>62137</v>
      </c>
      <c r="H235">
        <v>2451.6</v>
      </c>
      <c r="I235">
        <v>20259</v>
      </c>
      <c r="J235">
        <v>2127</v>
      </c>
      <c r="K235">
        <v>11</v>
      </c>
      <c r="L235">
        <v>1290</v>
      </c>
      <c r="M235">
        <v>3.2</v>
      </c>
      <c r="N235">
        <v>18.899999999999999</v>
      </c>
      <c r="O235">
        <v>161000</v>
      </c>
      <c r="Q235" s="1" t="s">
        <v>456</v>
      </c>
      <c r="T235">
        <v>202</v>
      </c>
      <c r="V235" t="s">
        <v>371</v>
      </c>
      <c r="X235" t="s">
        <v>371</v>
      </c>
      <c r="Y235">
        <v>249584.8</v>
      </c>
      <c r="AA235" t="s">
        <v>372</v>
      </c>
      <c r="AB235" t="s">
        <v>373</v>
      </c>
    </row>
    <row r="236" spans="1:28">
      <c r="A236" t="s">
        <v>612</v>
      </c>
      <c r="B236" t="s">
        <v>370</v>
      </c>
      <c r="D236">
        <v>56.021610000000003</v>
      </c>
      <c r="E236">
        <v>-120.66397000000001</v>
      </c>
      <c r="F236">
        <v>3.6</v>
      </c>
      <c r="G236">
        <v>64621</v>
      </c>
      <c r="H236">
        <v>2639.7</v>
      </c>
      <c r="I236">
        <v>21612</v>
      </c>
      <c r="J236">
        <v>2265.8000000000002</v>
      </c>
      <c r="K236">
        <v>11.2</v>
      </c>
      <c r="L236">
        <v>1380</v>
      </c>
      <c r="M236">
        <v>3.9</v>
      </c>
      <c r="N236">
        <v>18.7</v>
      </c>
      <c r="O236">
        <v>162000</v>
      </c>
      <c r="Q236" s="1" t="s">
        <v>489</v>
      </c>
      <c r="T236">
        <v>196</v>
      </c>
      <c r="V236" t="s">
        <v>371</v>
      </c>
      <c r="X236" t="s">
        <v>371</v>
      </c>
      <c r="Y236">
        <v>254838.1</v>
      </c>
      <c r="AA236" t="s">
        <v>372</v>
      </c>
      <c r="AB236" t="s">
        <v>373</v>
      </c>
    </row>
    <row r="237" spans="1:28">
      <c r="A237" t="s">
        <v>612</v>
      </c>
      <c r="B237" t="s">
        <v>370</v>
      </c>
      <c r="D237">
        <v>56.021610000000003</v>
      </c>
      <c r="E237">
        <v>-120.66397000000001</v>
      </c>
      <c r="F237">
        <v>3.6</v>
      </c>
      <c r="G237">
        <v>69412</v>
      </c>
      <c r="H237">
        <v>2798.7</v>
      </c>
      <c r="I237">
        <v>24251</v>
      </c>
      <c r="J237">
        <v>2522.6</v>
      </c>
      <c r="K237">
        <v>11.2</v>
      </c>
      <c r="L237">
        <v>1360</v>
      </c>
      <c r="M237">
        <v>3</v>
      </c>
      <c r="N237">
        <v>19</v>
      </c>
      <c r="O237">
        <v>160000</v>
      </c>
      <c r="Q237" s="1" t="s">
        <v>453</v>
      </c>
      <c r="T237">
        <v>191</v>
      </c>
      <c r="V237" t="s">
        <v>371</v>
      </c>
      <c r="X237" t="s">
        <v>371</v>
      </c>
      <c r="Y237">
        <v>260660.2</v>
      </c>
      <c r="AA237" t="s">
        <v>372</v>
      </c>
      <c r="AB237" t="s">
        <v>373</v>
      </c>
    </row>
    <row r="238" spans="1:28">
      <c r="A238" t="s">
        <v>612</v>
      </c>
      <c r="B238" t="s">
        <v>370</v>
      </c>
      <c r="D238">
        <v>56.021610000000003</v>
      </c>
      <c r="E238">
        <v>-120.66397000000001</v>
      </c>
      <c r="F238">
        <v>3.6</v>
      </c>
      <c r="G238">
        <v>68766</v>
      </c>
      <c r="H238">
        <v>2774.4</v>
      </c>
      <c r="I238">
        <v>23786</v>
      </c>
      <c r="J238">
        <v>2470.8000000000002</v>
      </c>
      <c r="K238">
        <v>9.8000000000000007</v>
      </c>
      <c r="L238">
        <v>1230</v>
      </c>
      <c r="M238">
        <v>4</v>
      </c>
      <c r="N238">
        <v>17.2</v>
      </c>
      <c r="O238">
        <v>164000</v>
      </c>
      <c r="Q238" s="1" t="s">
        <v>569</v>
      </c>
      <c r="T238">
        <v>194</v>
      </c>
      <c r="V238" t="s">
        <v>371</v>
      </c>
      <c r="X238" t="s">
        <v>371</v>
      </c>
      <c r="Y238">
        <v>263335.8</v>
      </c>
      <c r="AA238" t="s">
        <v>372</v>
      </c>
      <c r="AB238" t="s">
        <v>373</v>
      </c>
    </row>
    <row r="239" spans="1:28">
      <c r="A239" t="s">
        <v>612</v>
      </c>
      <c r="B239" t="s">
        <v>370</v>
      </c>
      <c r="D239">
        <v>56.021610000000003</v>
      </c>
      <c r="E239">
        <v>-120.66397000000001</v>
      </c>
      <c r="F239">
        <v>3.7</v>
      </c>
      <c r="G239">
        <v>64156</v>
      </c>
      <c r="H239">
        <v>2587.6</v>
      </c>
      <c r="I239">
        <v>21453</v>
      </c>
      <c r="J239">
        <v>2273.1999999999998</v>
      </c>
      <c r="K239">
        <v>10.1</v>
      </c>
      <c r="L239">
        <v>1230</v>
      </c>
      <c r="M239">
        <v>6.8</v>
      </c>
      <c r="N239">
        <v>17.399999999999999</v>
      </c>
      <c r="O239">
        <v>160000</v>
      </c>
      <c r="Q239" s="1" t="s">
        <v>572</v>
      </c>
      <c r="T239">
        <v>197</v>
      </c>
      <c r="V239" t="s">
        <v>371</v>
      </c>
      <c r="X239" t="s">
        <v>371</v>
      </c>
      <c r="Y239">
        <v>252008</v>
      </c>
      <c r="AA239" t="s">
        <v>372</v>
      </c>
      <c r="AB239" t="s">
        <v>373</v>
      </c>
    </row>
    <row r="240" spans="1:28">
      <c r="A240" t="s">
        <v>612</v>
      </c>
      <c r="B240" t="s">
        <v>370</v>
      </c>
      <c r="D240">
        <v>56.021610000000003</v>
      </c>
      <c r="E240">
        <v>-120.66397000000001</v>
      </c>
      <c r="F240">
        <v>3.6</v>
      </c>
      <c r="G240">
        <v>70684</v>
      </c>
      <c r="H240">
        <v>2869.6</v>
      </c>
      <c r="I240">
        <v>25223</v>
      </c>
      <c r="J240">
        <v>2623</v>
      </c>
      <c r="K240">
        <v>9.1999999999999993</v>
      </c>
      <c r="L240">
        <v>1280</v>
      </c>
      <c r="M240">
        <v>3.8</v>
      </c>
      <c r="N240">
        <v>16.600000000000001</v>
      </c>
      <c r="O240">
        <v>166000</v>
      </c>
      <c r="Q240" s="1" t="s">
        <v>614</v>
      </c>
      <c r="T240">
        <v>196</v>
      </c>
      <c r="V240" t="s">
        <v>371</v>
      </c>
      <c r="X240" t="s">
        <v>371</v>
      </c>
      <c r="Y240">
        <v>268984.59999999998</v>
      </c>
      <c r="AA240" t="s">
        <v>372</v>
      </c>
      <c r="AB240" t="s">
        <v>373</v>
      </c>
    </row>
    <row r="241" spans="1:28">
      <c r="A241" t="s">
        <v>589</v>
      </c>
      <c r="B241" t="s">
        <v>370</v>
      </c>
      <c r="D241">
        <v>55.921599999999998</v>
      </c>
      <c r="E241">
        <v>-120.56598</v>
      </c>
      <c r="F241">
        <v>3.8</v>
      </c>
      <c r="G241">
        <v>61907</v>
      </c>
      <c r="H241">
        <v>2418.5</v>
      </c>
      <c r="I241">
        <v>20100</v>
      </c>
      <c r="J241">
        <v>2171.6999999999998</v>
      </c>
      <c r="K241">
        <v>19</v>
      </c>
      <c r="L241">
        <v>1650</v>
      </c>
      <c r="M241">
        <v>2.7</v>
      </c>
      <c r="N241">
        <v>28.1</v>
      </c>
      <c r="O241">
        <v>161000</v>
      </c>
      <c r="Q241" s="1">
        <v>62.2</v>
      </c>
      <c r="V241" t="s">
        <v>371</v>
      </c>
      <c r="X241" t="s">
        <v>371</v>
      </c>
      <c r="Y241">
        <v>249377.2</v>
      </c>
      <c r="AA241" t="s">
        <v>372</v>
      </c>
      <c r="AB241" t="s">
        <v>373</v>
      </c>
    </row>
  </sheetData>
  <autoFilter ref="A1:AB241" xr:uid="{932318AF-885C-4D45-8F6E-554CAC4B7224}"/>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58B32-3739-4A1A-A3E7-0CA69840F171}">
  <dimension ref="A1:AC625"/>
  <sheetViews>
    <sheetView topLeftCell="C1" workbookViewId="0">
      <pane ySplit="1" topLeftCell="A2" activePane="bottomLeft" state="frozen"/>
      <selection pane="bottomLeft" activeCell="V1" sqref="V1:V1048576"/>
    </sheetView>
  </sheetViews>
  <sheetFormatPr defaultRowHeight="14.45"/>
  <cols>
    <col min="1" max="1" width="20.5703125" bestFit="1" customWidth="1"/>
    <col min="2" max="2" width="25.7109375" bestFit="1" customWidth="1"/>
    <col min="3" max="3" width="13.7109375" bestFit="1" customWidth="1"/>
    <col min="4" max="4" width="10.5703125" customWidth="1"/>
    <col min="5" max="5" width="12.140625" customWidth="1"/>
    <col min="7" max="7" width="8" customWidth="1"/>
    <col min="8" max="8" width="9" customWidth="1"/>
    <col min="9" max="9" width="8" customWidth="1"/>
    <col min="10" max="10" width="9.28515625" customWidth="1"/>
    <col min="11" max="11" width="9" customWidth="1"/>
    <col min="12" max="12" width="7.7109375" customWidth="1"/>
    <col min="13" max="13" width="8.7109375" customWidth="1"/>
    <col min="14" max="14" width="8.42578125" customWidth="1"/>
    <col min="15" max="15" width="8.7109375" customWidth="1"/>
    <col min="16" max="16" width="9.42578125" customWidth="1"/>
    <col min="17" max="17" width="8.28515625" customWidth="1"/>
    <col min="18" max="18" width="9" customWidth="1"/>
    <col min="19" max="19" width="7.140625" customWidth="1"/>
    <col min="20" max="20" width="10" customWidth="1"/>
    <col min="21" max="21" width="10.140625" customWidth="1"/>
    <col min="22" max="22" width="11.42578125" customWidth="1"/>
    <col min="23" max="23" width="10" customWidth="1"/>
    <col min="24" max="24" width="10.28515625" customWidth="1"/>
    <col min="25" max="25" width="5.7109375" customWidth="1"/>
    <col min="26" max="26" width="8.85546875" customWidth="1"/>
    <col min="27" max="27" width="10" customWidth="1"/>
    <col min="28" max="28" width="9.42578125" customWidth="1"/>
    <col min="29" max="29" width="31.42578125" customWidth="1"/>
  </cols>
  <sheetData>
    <row r="1" spans="1:29">
      <c r="A1" t="s">
        <v>615</v>
      </c>
      <c r="B1" t="s">
        <v>616</v>
      </c>
      <c r="C1" t="s">
        <v>16</v>
      </c>
      <c r="D1" t="s">
        <v>617</v>
      </c>
      <c r="E1" t="s">
        <v>618</v>
      </c>
      <c r="F1" t="s">
        <v>619</v>
      </c>
      <c r="G1" t="s">
        <v>620</v>
      </c>
      <c r="H1" t="s">
        <v>621</v>
      </c>
      <c r="I1" t="s">
        <v>622</v>
      </c>
      <c r="J1" t="s">
        <v>623</v>
      </c>
      <c r="K1" t="s">
        <v>624</v>
      </c>
      <c r="L1" t="s">
        <v>625</v>
      </c>
      <c r="M1" t="s">
        <v>626</v>
      </c>
      <c r="N1" t="s">
        <v>627</v>
      </c>
      <c r="O1" t="s">
        <v>628</v>
      </c>
      <c r="P1" t="s">
        <v>629</v>
      </c>
      <c r="Q1" t="s">
        <v>630</v>
      </c>
      <c r="R1" t="s">
        <v>631</v>
      </c>
      <c r="S1" t="s">
        <v>632</v>
      </c>
      <c r="T1" t="s">
        <v>633</v>
      </c>
      <c r="U1" t="s">
        <v>634</v>
      </c>
      <c r="V1" t="s">
        <v>635</v>
      </c>
      <c r="W1" t="s">
        <v>636</v>
      </c>
      <c r="X1" t="s">
        <v>637</v>
      </c>
      <c r="Y1" t="s">
        <v>23</v>
      </c>
      <c r="Z1" t="s">
        <v>638</v>
      </c>
      <c r="AA1" t="s">
        <v>639</v>
      </c>
      <c r="AB1" t="s">
        <v>640</v>
      </c>
      <c r="AC1" t="s">
        <v>368</v>
      </c>
    </row>
    <row r="2" spans="1:29">
      <c r="A2" t="s">
        <v>641</v>
      </c>
      <c r="B2" t="s">
        <v>642</v>
      </c>
      <c r="C2" t="s">
        <v>643</v>
      </c>
      <c r="D2">
        <v>53.062570000000001</v>
      </c>
      <c r="E2">
        <v>-113.941011</v>
      </c>
      <c r="F2">
        <v>2156.77</v>
      </c>
      <c r="G2">
        <v>46</v>
      </c>
      <c r="H2">
        <v>32000</v>
      </c>
      <c r="I2">
        <v>4400</v>
      </c>
      <c r="J2">
        <v>3990</v>
      </c>
      <c r="K2">
        <v>53100</v>
      </c>
      <c r="L2">
        <v>130</v>
      </c>
      <c r="N2">
        <v>848</v>
      </c>
      <c r="O2">
        <v>1.8</v>
      </c>
      <c r="P2">
        <v>1.1000000000000001</v>
      </c>
      <c r="Q2">
        <v>1320</v>
      </c>
      <c r="R2">
        <v>162000</v>
      </c>
      <c r="S2">
        <v>26</v>
      </c>
      <c r="T2">
        <v>256</v>
      </c>
      <c r="V2">
        <v>230</v>
      </c>
      <c r="W2">
        <v>260495.53</v>
      </c>
      <c r="X2">
        <v>1.1679999999999999</v>
      </c>
      <c r="Y2">
        <v>5.98</v>
      </c>
      <c r="AC2" t="s">
        <v>644</v>
      </c>
    </row>
    <row r="3" spans="1:29">
      <c r="A3" t="s">
        <v>645</v>
      </c>
      <c r="B3" t="s">
        <v>642</v>
      </c>
      <c r="C3" t="s">
        <v>643</v>
      </c>
      <c r="D3">
        <v>53.066504000000002</v>
      </c>
      <c r="E3">
        <v>-113.900835</v>
      </c>
      <c r="F3">
        <v>2142.7399999999998</v>
      </c>
      <c r="G3">
        <v>140</v>
      </c>
      <c r="H3">
        <v>31600</v>
      </c>
      <c r="I3">
        <v>4000</v>
      </c>
      <c r="J3">
        <v>3900</v>
      </c>
      <c r="K3">
        <v>49000</v>
      </c>
      <c r="L3">
        <v>160</v>
      </c>
      <c r="M3">
        <v>8.6</v>
      </c>
      <c r="N3">
        <v>1196</v>
      </c>
      <c r="O3">
        <v>2</v>
      </c>
      <c r="P3">
        <v>0.84</v>
      </c>
      <c r="Q3">
        <v>1160</v>
      </c>
      <c r="R3">
        <v>149000</v>
      </c>
      <c r="S3">
        <v>24</v>
      </c>
      <c r="T3">
        <v>234</v>
      </c>
      <c r="V3">
        <v>216</v>
      </c>
      <c r="W3">
        <v>239605.02</v>
      </c>
      <c r="X3">
        <v>1.175</v>
      </c>
      <c r="Y3">
        <v>6.34</v>
      </c>
      <c r="AC3" t="s">
        <v>644</v>
      </c>
    </row>
    <row r="4" spans="1:29">
      <c r="A4" t="s">
        <v>646</v>
      </c>
      <c r="B4" t="s">
        <v>642</v>
      </c>
      <c r="C4" t="s">
        <v>643</v>
      </c>
      <c r="D4">
        <v>53.318229000000002</v>
      </c>
      <c r="E4">
        <v>-113.72310299999999</v>
      </c>
      <c r="F4">
        <v>1631.9</v>
      </c>
      <c r="G4">
        <v>50</v>
      </c>
      <c r="H4">
        <v>30000</v>
      </c>
      <c r="I4">
        <v>3640</v>
      </c>
      <c r="J4">
        <v>5035</v>
      </c>
      <c r="K4">
        <v>50000</v>
      </c>
      <c r="L4">
        <v>142</v>
      </c>
      <c r="M4">
        <v>7</v>
      </c>
      <c r="N4">
        <v>1260</v>
      </c>
      <c r="O4">
        <v>17.48</v>
      </c>
      <c r="P4">
        <v>0.49</v>
      </c>
      <c r="Q4">
        <v>1190</v>
      </c>
      <c r="R4">
        <v>144000</v>
      </c>
      <c r="T4">
        <v>294</v>
      </c>
      <c r="V4">
        <v>290</v>
      </c>
      <c r="W4">
        <v>230793.61</v>
      </c>
      <c r="X4">
        <v>1.161</v>
      </c>
      <c r="Y4">
        <v>6.2</v>
      </c>
      <c r="AC4" t="s">
        <v>644</v>
      </c>
    </row>
    <row r="5" spans="1:29">
      <c r="A5" t="s">
        <v>647</v>
      </c>
      <c r="B5" t="s">
        <v>642</v>
      </c>
      <c r="C5" t="s">
        <v>643</v>
      </c>
      <c r="D5">
        <v>53.532268000000002</v>
      </c>
      <c r="E5">
        <v>-113.74655300000001</v>
      </c>
      <c r="F5">
        <v>1559.36</v>
      </c>
      <c r="G5">
        <v>38</v>
      </c>
      <c r="H5">
        <v>22900</v>
      </c>
      <c r="I5">
        <v>2940</v>
      </c>
      <c r="J5">
        <v>3200</v>
      </c>
      <c r="K5">
        <v>49800</v>
      </c>
      <c r="N5">
        <v>898</v>
      </c>
      <c r="O5">
        <v>1.27</v>
      </c>
      <c r="P5">
        <v>0.9</v>
      </c>
      <c r="Q5">
        <v>730</v>
      </c>
      <c r="R5">
        <v>131000</v>
      </c>
      <c r="S5">
        <v>21</v>
      </c>
      <c r="T5">
        <v>454</v>
      </c>
      <c r="V5">
        <v>251</v>
      </c>
      <c r="W5">
        <v>211804.09</v>
      </c>
      <c r="X5">
        <v>1.145</v>
      </c>
      <c r="Y5">
        <v>6.36</v>
      </c>
      <c r="AC5" t="s">
        <v>644</v>
      </c>
    </row>
    <row r="6" spans="1:29">
      <c r="A6" t="s">
        <v>648</v>
      </c>
      <c r="B6" t="s">
        <v>642</v>
      </c>
      <c r="C6" t="s">
        <v>643</v>
      </c>
      <c r="D6">
        <v>53.839776999999998</v>
      </c>
      <c r="E6">
        <v>-113.084255</v>
      </c>
      <c r="F6">
        <v>965.3</v>
      </c>
      <c r="G6">
        <v>11</v>
      </c>
      <c r="H6">
        <v>2790</v>
      </c>
      <c r="I6">
        <v>1525</v>
      </c>
      <c r="J6">
        <v>341</v>
      </c>
      <c r="K6">
        <v>19200</v>
      </c>
      <c r="L6">
        <v>21</v>
      </c>
      <c r="M6">
        <v>0.4</v>
      </c>
      <c r="N6">
        <v>111</v>
      </c>
      <c r="O6">
        <v>0.16</v>
      </c>
      <c r="P6">
        <v>2.7</v>
      </c>
      <c r="Q6">
        <v>53</v>
      </c>
      <c r="R6">
        <v>34400</v>
      </c>
      <c r="S6">
        <v>9</v>
      </c>
      <c r="T6">
        <v>1560</v>
      </c>
      <c r="V6">
        <v>127</v>
      </c>
      <c r="W6">
        <v>58564.77</v>
      </c>
      <c r="X6">
        <v>1.0449999999999999</v>
      </c>
      <c r="Y6">
        <v>7.45</v>
      </c>
      <c r="AC6" t="s">
        <v>644</v>
      </c>
    </row>
    <row r="7" spans="1:29">
      <c r="A7" t="s">
        <v>649</v>
      </c>
      <c r="B7" t="s">
        <v>642</v>
      </c>
      <c r="C7" t="s">
        <v>643</v>
      </c>
      <c r="D7">
        <v>53.958182999999998</v>
      </c>
      <c r="E7">
        <v>-112.780468</v>
      </c>
      <c r="F7">
        <v>1120.1400000000001</v>
      </c>
      <c r="G7">
        <v>20</v>
      </c>
      <c r="H7">
        <v>8840</v>
      </c>
      <c r="I7">
        <v>840</v>
      </c>
      <c r="J7">
        <v>2980</v>
      </c>
      <c r="K7">
        <v>47100</v>
      </c>
      <c r="L7">
        <v>33</v>
      </c>
      <c r="N7">
        <v>296</v>
      </c>
      <c r="O7">
        <v>0.19</v>
      </c>
      <c r="P7">
        <v>0.7</v>
      </c>
      <c r="Q7">
        <v>300</v>
      </c>
      <c r="R7">
        <v>99900</v>
      </c>
      <c r="S7">
        <v>15</v>
      </c>
      <c r="T7">
        <v>790</v>
      </c>
      <c r="V7">
        <v>139</v>
      </c>
      <c r="W7">
        <v>162417.51999999999</v>
      </c>
      <c r="X7">
        <v>1.1100000000000001</v>
      </c>
      <c r="Y7">
        <v>6.78</v>
      </c>
      <c r="AC7" t="s">
        <v>644</v>
      </c>
    </row>
    <row r="8" spans="1:29">
      <c r="A8" t="s">
        <v>649</v>
      </c>
      <c r="B8" t="s">
        <v>642</v>
      </c>
      <c r="C8" t="s">
        <v>643</v>
      </c>
      <c r="D8">
        <v>53.958182999999998</v>
      </c>
      <c r="E8">
        <v>-112.780468</v>
      </c>
      <c r="F8">
        <v>1120.1400000000001</v>
      </c>
      <c r="G8">
        <v>43</v>
      </c>
      <c r="H8">
        <v>8340</v>
      </c>
      <c r="I8">
        <v>633</v>
      </c>
      <c r="J8">
        <v>2690</v>
      </c>
      <c r="K8">
        <v>50000</v>
      </c>
      <c r="L8">
        <v>29</v>
      </c>
      <c r="M8">
        <v>0.73</v>
      </c>
      <c r="N8">
        <v>23</v>
      </c>
      <c r="O8">
        <v>0.62</v>
      </c>
      <c r="Q8">
        <v>190</v>
      </c>
      <c r="R8">
        <v>100000</v>
      </c>
      <c r="S8">
        <v>13</v>
      </c>
      <c r="T8">
        <v>155</v>
      </c>
      <c r="V8">
        <v>90</v>
      </c>
      <c r="W8">
        <v>161578.98000000001</v>
      </c>
      <c r="X8">
        <v>1.117</v>
      </c>
      <c r="Y8">
        <v>6.96</v>
      </c>
      <c r="AC8" t="s">
        <v>644</v>
      </c>
    </row>
    <row r="9" spans="1:29">
      <c r="A9" t="s">
        <v>650</v>
      </c>
      <c r="B9" t="s">
        <v>642</v>
      </c>
      <c r="C9" t="s">
        <v>643</v>
      </c>
      <c r="D9">
        <v>54.346071000000002</v>
      </c>
      <c r="E9">
        <v>-117.33382</v>
      </c>
      <c r="F9">
        <v>3624.07</v>
      </c>
      <c r="G9">
        <v>118</v>
      </c>
      <c r="H9">
        <v>24370</v>
      </c>
      <c r="I9">
        <v>4600</v>
      </c>
      <c r="J9">
        <v>2250</v>
      </c>
      <c r="K9">
        <v>69600</v>
      </c>
      <c r="L9">
        <v>129</v>
      </c>
      <c r="M9">
        <v>2.2000000000000002</v>
      </c>
      <c r="N9">
        <v>462</v>
      </c>
      <c r="O9">
        <v>2.5</v>
      </c>
      <c r="P9">
        <v>2</v>
      </c>
      <c r="Q9">
        <v>845</v>
      </c>
      <c r="R9">
        <v>147400</v>
      </c>
      <c r="S9">
        <v>6</v>
      </c>
      <c r="T9">
        <v>213</v>
      </c>
      <c r="V9">
        <v>460</v>
      </c>
      <c r="W9">
        <v>238715.86</v>
      </c>
      <c r="X9">
        <v>1.169</v>
      </c>
      <c r="Y9">
        <v>7.5</v>
      </c>
      <c r="AC9" t="s">
        <v>644</v>
      </c>
    </row>
    <row r="10" spans="1:29">
      <c r="A10" t="s">
        <v>651</v>
      </c>
      <c r="B10" t="s">
        <v>642</v>
      </c>
      <c r="C10" t="s">
        <v>643</v>
      </c>
      <c r="D10">
        <v>55.042318000000002</v>
      </c>
      <c r="E10">
        <v>-112.529196</v>
      </c>
      <c r="F10">
        <v>470.92</v>
      </c>
      <c r="G10">
        <v>5.3</v>
      </c>
      <c r="H10">
        <v>346</v>
      </c>
      <c r="I10">
        <v>88</v>
      </c>
      <c r="J10">
        <v>120</v>
      </c>
      <c r="K10">
        <v>8750</v>
      </c>
      <c r="L10">
        <v>12</v>
      </c>
      <c r="M10">
        <v>2.1</v>
      </c>
      <c r="N10">
        <v>41</v>
      </c>
      <c r="Q10">
        <v>19</v>
      </c>
      <c r="R10">
        <v>13400</v>
      </c>
      <c r="S10">
        <v>7</v>
      </c>
      <c r="T10">
        <v>145</v>
      </c>
      <c r="U10">
        <v>429</v>
      </c>
      <c r="V10">
        <v>960</v>
      </c>
      <c r="W10">
        <v>23799.05</v>
      </c>
      <c r="X10">
        <v>1.0209999999999999</v>
      </c>
      <c r="Y10">
        <v>8.4</v>
      </c>
      <c r="AC10" t="s">
        <v>644</v>
      </c>
    </row>
    <row r="11" spans="1:29">
      <c r="A11" t="s">
        <v>652</v>
      </c>
      <c r="B11" t="s">
        <v>653</v>
      </c>
      <c r="C11" t="s">
        <v>643</v>
      </c>
      <c r="D11">
        <v>51.324685000000002</v>
      </c>
      <c r="E11">
        <v>-111.93660199999999</v>
      </c>
      <c r="F11">
        <v>1392.94</v>
      </c>
      <c r="G11">
        <v>12</v>
      </c>
      <c r="H11">
        <v>1500</v>
      </c>
      <c r="I11">
        <v>565</v>
      </c>
      <c r="J11">
        <v>279</v>
      </c>
      <c r="K11">
        <v>13500</v>
      </c>
      <c r="L11">
        <v>21</v>
      </c>
      <c r="M11">
        <v>0.1</v>
      </c>
      <c r="N11">
        <v>19</v>
      </c>
      <c r="O11">
        <v>0.1</v>
      </c>
      <c r="P11">
        <v>0.3</v>
      </c>
      <c r="Q11">
        <v>17</v>
      </c>
      <c r="R11">
        <v>21510</v>
      </c>
      <c r="S11">
        <v>2</v>
      </c>
      <c r="T11">
        <v>4590</v>
      </c>
      <c r="V11">
        <v>1690</v>
      </c>
      <c r="W11">
        <v>43271.5</v>
      </c>
      <c r="X11">
        <v>1.034</v>
      </c>
      <c r="Y11">
        <v>7.58</v>
      </c>
      <c r="AC11" t="s">
        <v>644</v>
      </c>
    </row>
    <row r="12" spans="1:29">
      <c r="A12" t="s">
        <v>654</v>
      </c>
      <c r="B12" t="s">
        <v>653</v>
      </c>
      <c r="C12" t="s">
        <v>643</v>
      </c>
      <c r="D12">
        <v>51.679893</v>
      </c>
      <c r="E12">
        <v>-111.277597</v>
      </c>
      <c r="F12">
        <v>1125.6300000000001</v>
      </c>
      <c r="G12">
        <v>9.8000000000000007</v>
      </c>
      <c r="H12">
        <v>1380</v>
      </c>
      <c r="I12">
        <v>740</v>
      </c>
      <c r="J12">
        <v>428</v>
      </c>
      <c r="K12">
        <v>9360</v>
      </c>
      <c r="N12">
        <v>20</v>
      </c>
      <c r="O12">
        <v>12.9</v>
      </c>
      <c r="P12">
        <v>1.5</v>
      </c>
      <c r="Q12">
        <v>36</v>
      </c>
      <c r="R12">
        <v>15800</v>
      </c>
      <c r="S12">
        <v>1</v>
      </c>
      <c r="T12">
        <v>3910</v>
      </c>
      <c r="V12">
        <v>1030</v>
      </c>
      <c r="W12">
        <v>32164.87</v>
      </c>
      <c r="X12">
        <v>1.0229999999999999</v>
      </c>
      <c r="Y12">
        <v>7.34</v>
      </c>
      <c r="AC12" t="s">
        <v>644</v>
      </c>
    </row>
    <row r="13" spans="1:29">
      <c r="A13" t="s">
        <v>654</v>
      </c>
      <c r="B13" t="s">
        <v>653</v>
      </c>
      <c r="C13" t="s">
        <v>643</v>
      </c>
      <c r="D13">
        <v>51.679893</v>
      </c>
      <c r="E13">
        <v>-111.277597</v>
      </c>
      <c r="F13">
        <v>1125.93</v>
      </c>
      <c r="G13">
        <v>13</v>
      </c>
      <c r="H13">
        <v>1250</v>
      </c>
      <c r="I13">
        <v>490</v>
      </c>
      <c r="J13">
        <v>420</v>
      </c>
      <c r="K13">
        <v>9700</v>
      </c>
      <c r="L13">
        <v>7</v>
      </c>
      <c r="N13">
        <v>35</v>
      </c>
      <c r="O13">
        <v>0.37</v>
      </c>
      <c r="P13">
        <v>0.1</v>
      </c>
      <c r="Q13">
        <v>19</v>
      </c>
      <c r="R13">
        <v>15700</v>
      </c>
      <c r="S13">
        <v>2</v>
      </c>
      <c r="T13">
        <v>4160</v>
      </c>
      <c r="V13">
        <v>671</v>
      </c>
      <c r="W13">
        <v>32104.639999999999</v>
      </c>
      <c r="X13">
        <v>1.0249999999999999</v>
      </c>
      <c r="Y13">
        <v>7.01</v>
      </c>
      <c r="AC13" t="s">
        <v>644</v>
      </c>
    </row>
    <row r="14" spans="1:29">
      <c r="A14" t="s">
        <v>655</v>
      </c>
      <c r="B14" t="s">
        <v>653</v>
      </c>
      <c r="C14" t="s">
        <v>643</v>
      </c>
      <c r="D14">
        <v>52.115713</v>
      </c>
      <c r="E14">
        <v>-112.757969</v>
      </c>
      <c r="F14">
        <v>1622.76</v>
      </c>
      <c r="G14">
        <v>65</v>
      </c>
      <c r="H14">
        <v>9400</v>
      </c>
      <c r="I14">
        <v>2600</v>
      </c>
      <c r="J14">
        <v>1720</v>
      </c>
      <c r="K14">
        <v>31600</v>
      </c>
      <c r="L14">
        <v>82</v>
      </c>
      <c r="M14">
        <v>0.69</v>
      </c>
      <c r="N14">
        <v>484</v>
      </c>
      <c r="O14">
        <v>1</v>
      </c>
      <c r="P14">
        <v>0.46</v>
      </c>
      <c r="Q14">
        <v>150</v>
      </c>
      <c r="R14">
        <v>74200</v>
      </c>
      <c r="S14">
        <v>11</v>
      </c>
      <c r="T14">
        <v>987</v>
      </c>
      <c r="V14">
        <v>545</v>
      </c>
      <c r="W14">
        <v>121972.47</v>
      </c>
      <c r="X14">
        <v>1.083</v>
      </c>
      <c r="Y14">
        <v>6.74</v>
      </c>
      <c r="AC14" t="s">
        <v>644</v>
      </c>
    </row>
    <row r="15" spans="1:29">
      <c r="A15" t="s">
        <v>656</v>
      </c>
      <c r="B15" t="s">
        <v>653</v>
      </c>
      <c r="C15" t="s">
        <v>643</v>
      </c>
      <c r="D15">
        <v>52.468322999999998</v>
      </c>
      <c r="E15">
        <v>-113.355557</v>
      </c>
      <c r="F15">
        <v>1804.42</v>
      </c>
      <c r="G15">
        <v>63</v>
      </c>
      <c r="H15">
        <v>13650</v>
      </c>
      <c r="I15">
        <v>3940</v>
      </c>
      <c r="J15">
        <v>5440</v>
      </c>
      <c r="K15">
        <v>46600</v>
      </c>
      <c r="L15">
        <v>200</v>
      </c>
      <c r="M15">
        <v>1.5</v>
      </c>
      <c r="N15">
        <v>867</v>
      </c>
      <c r="O15">
        <v>0.45</v>
      </c>
      <c r="P15">
        <v>2.7</v>
      </c>
      <c r="Q15">
        <v>375</v>
      </c>
      <c r="R15">
        <v>108150</v>
      </c>
      <c r="S15">
        <v>20</v>
      </c>
      <c r="T15">
        <v>1195</v>
      </c>
      <c r="V15">
        <v>339</v>
      </c>
      <c r="W15">
        <v>174631.73</v>
      </c>
      <c r="X15">
        <v>1.1319999999999999</v>
      </c>
      <c r="Y15">
        <v>7.03</v>
      </c>
      <c r="AC15" t="s">
        <v>644</v>
      </c>
    </row>
    <row r="16" spans="1:29">
      <c r="A16" t="s">
        <v>657</v>
      </c>
      <c r="B16" t="s">
        <v>653</v>
      </c>
      <c r="C16" t="s">
        <v>643</v>
      </c>
      <c r="D16">
        <v>52.862943999999999</v>
      </c>
      <c r="E16">
        <v>-114.54146799999999</v>
      </c>
      <c r="F16">
        <v>2506.98</v>
      </c>
      <c r="G16">
        <v>85</v>
      </c>
      <c r="H16">
        <v>17480</v>
      </c>
      <c r="I16">
        <v>2940</v>
      </c>
      <c r="J16">
        <v>2020</v>
      </c>
      <c r="K16">
        <v>56400</v>
      </c>
      <c r="L16">
        <v>135</v>
      </c>
      <c r="M16">
        <v>6.4</v>
      </c>
      <c r="N16">
        <v>805</v>
      </c>
      <c r="O16">
        <v>1</v>
      </c>
      <c r="P16">
        <v>1.3</v>
      </c>
      <c r="Q16">
        <v>740</v>
      </c>
      <c r="R16">
        <v>127560</v>
      </c>
      <c r="S16">
        <v>21</v>
      </c>
      <c r="T16">
        <v>530</v>
      </c>
      <c r="V16">
        <v>341</v>
      </c>
      <c r="W16">
        <v>208052.88</v>
      </c>
      <c r="X16">
        <v>1.145</v>
      </c>
      <c r="Y16">
        <v>7.25</v>
      </c>
      <c r="AC16" t="s">
        <v>644</v>
      </c>
    </row>
    <row r="17" spans="1:29">
      <c r="A17" t="s">
        <v>658</v>
      </c>
      <c r="B17" t="s">
        <v>653</v>
      </c>
      <c r="C17" t="s">
        <v>643</v>
      </c>
      <c r="D17">
        <v>53.066158000000001</v>
      </c>
      <c r="E17">
        <v>-113.902017</v>
      </c>
      <c r="F17">
        <v>2136.65</v>
      </c>
      <c r="G17">
        <v>24</v>
      </c>
      <c r="H17">
        <v>20520</v>
      </c>
      <c r="I17">
        <v>1360</v>
      </c>
      <c r="J17">
        <v>2810</v>
      </c>
      <c r="K17">
        <v>30200</v>
      </c>
      <c r="L17">
        <v>71</v>
      </c>
      <c r="M17">
        <v>0.3</v>
      </c>
      <c r="N17">
        <v>831</v>
      </c>
      <c r="O17">
        <v>0.64</v>
      </c>
      <c r="P17">
        <v>1.6</v>
      </c>
      <c r="R17">
        <v>97450</v>
      </c>
      <c r="S17">
        <v>16</v>
      </c>
      <c r="T17">
        <v>1143</v>
      </c>
      <c r="V17">
        <v>280</v>
      </c>
      <c r="W17">
        <v>158146.16</v>
      </c>
      <c r="X17">
        <v>1.115</v>
      </c>
      <c r="Y17">
        <v>6.84</v>
      </c>
      <c r="AC17" t="s">
        <v>644</v>
      </c>
    </row>
    <row r="18" spans="1:29">
      <c r="A18" t="s">
        <v>659</v>
      </c>
      <c r="B18" t="s">
        <v>653</v>
      </c>
      <c r="C18" t="s">
        <v>643</v>
      </c>
      <c r="D18">
        <v>53.165166999999997</v>
      </c>
      <c r="E18">
        <v>-113.869254</v>
      </c>
      <c r="F18">
        <v>1738.58</v>
      </c>
      <c r="G18">
        <v>56</v>
      </c>
      <c r="H18">
        <v>14000</v>
      </c>
      <c r="I18">
        <v>4200</v>
      </c>
      <c r="J18">
        <v>2130</v>
      </c>
      <c r="K18">
        <v>50900</v>
      </c>
      <c r="L18">
        <v>104</v>
      </c>
      <c r="N18">
        <v>484</v>
      </c>
      <c r="O18">
        <v>0.15</v>
      </c>
      <c r="P18">
        <v>0.6</v>
      </c>
      <c r="Q18">
        <v>481</v>
      </c>
      <c r="R18">
        <v>121000</v>
      </c>
      <c r="S18">
        <v>23</v>
      </c>
      <c r="T18">
        <v>580</v>
      </c>
      <c r="V18">
        <v>433</v>
      </c>
      <c r="W18">
        <v>197395.55</v>
      </c>
      <c r="X18">
        <v>1.129</v>
      </c>
      <c r="Y18">
        <v>6.54</v>
      </c>
      <c r="AC18" t="s">
        <v>644</v>
      </c>
    </row>
    <row r="19" spans="1:29">
      <c r="A19" t="s">
        <v>660</v>
      </c>
      <c r="B19" t="s">
        <v>653</v>
      </c>
      <c r="C19" t="s">
        <v>643</v>
      </c>
      <c r="D19">
        <v>53.608215999999999</v>
      </c>
      <c r="E19">
        <v>-113.70508</v>
      </c>
      <c r="F19">
        <v>1335.02</v>
      </c>
      <c r="G19">
        <v>60</v>
      </c>
      <c r="H19">
        <v>7000</v>
      </c>
      <c r="I19">
        <v>2100</v>
      </c>
      <c r="J19">
        <v>1450</v>
      </c>
      <c r="K19">
        <v>33000</v>
      </c>
      <c r="L19">
        <v>80</v>
      </c>
      <c r="M19">
        <v>0.51</v>
      </c>
      <c r="N19">
        <v>23</v>
      </c>
      <c r="O19">
        <v>0.28000000000000003</v>
      </c>
      <c r="P19">
        <v>0.15</v>
      </c>
      <c r="Q19">
        <v>150</v>
      </c>
      <c r="R19">
        <v>69000</v>
      </c>
      <c r="S19">
        <v>12</v>
      </c>
      <c r="T19">
        <v>2240</v>
      </c>
      <c r="V19">
        <v>313</v>
      </c>
      <c r="W19">
        <v>115052.75</v>
      </c>
      <c r="X19">
        <v>1.085</v>
      </c>
      <c r="Y19">
        <v>6.6</v>
      </c>
      <c r="AC19" t="s">
        <v>644</v>
      </c>
    </row>
    <row r="20" spans="1:29">
      <c r="A20" t="s">
        <v>661</v>
      </c>
      <c r="B20" t="s">
        <v>653</v>
      </c>
      <c r="C20" t="s">
        <v>643</v>
      </c>
      <c r="D20">
        <v>53.626873000000003</v>
      </c>
      <c r="E20">
        <v>-113.6995</v>
      </c>
      <c r="F20">
        <v>1409.7</v>
      </c>
      <c r="G20">
        <v>78</v>
      </c>
      <c r="H20">
        <v>12200</v>
      </c>
      <c r="I20">
        <v>2400</v>
      </c>
      <c r="J20">
        <v>1930</v>
      </c>
      <c r="K20">
        <v>40900</v>
      </c>
      <c r="L20">
        <v>96</v>
      </c>
      <c r="M20">
        <v>1.1000000000000001</v>
      </c>
      <c r="N20">
        <v>520</v>
      </c>
      <c r="O20">
        <v>0.56999999999999995</v>
      </c>
      <c r="P20">
        <v>0.28000000000000003</v>
      </c>
      <c r="Q20">
        <v>320</v>
      </c>
      <c r="R20">
        <v>93200</v>
      </c>
      <c r="S20">
        <v>16</v>
      </c>
      <c r="T20">
        <v>622</v>
      </c>
      <c r="V20">
        <v>235</v>
      </c>
      <c r="W20">
        <v>151938.32999999999</v>
      </c>
      <c r="X20">
        <v>1.1120000000000001</v>
      </c>
      <c r="Y20">
        <v>6.8</v>
      </c>
      <c r="AC20" t="s">
        <v>644</v>
      </c>
    </row>
    <row r="21" spans="1:29">
      <c r="A21" t="s">
        <v>662</v>
      </c>
      <c r="B21" t="s">
        <v>653</v>
      </c>
      <c r="C21" t="s">
        <v>643</v>
      </c>
      <c r="D21">
        <v>53.856954000000002</v>
      </c>
      <c r="E21">
        <v>-113.360322</v>
      </c>
      <c r="F21">
        <v>1088.1400000000001</v>
      </c>
      <c r="G21">
        <v>51</v>
      </c>
      <c r="H21">
        <v>5070</v>
      </c>
      <c r="I21">
        <v>1690</v>
      </c>
      <c r="J21">
        <v>1250</v>
      </c>
      <c r="K21">
        <v>30530</v>
      </c>
      <c r="L21">
        <v>54</v>
      </c>
      <c r="M21">
        <v>1.9</v>
      </c>
      <c r="N21">
        <v>303</v>
      </c>
      <c r="P21">
        <v>1.4</v>
      </c>
      <c r="Q21">
        <v>140</v>
      </c>
      <c r="R21">
        <v>62890</v>
      </c>
      <c r="S21">
        <v>13</v>
      </c>
      <c r="T21">
        <v>566</v>
      </c>
      <c r="V21">
        <v>145</v>
      </c>
      <c r="W21">
        <v>103183.13</v>
      </c>
      <c r="X21">
        <v>1.0720000000000001</v>
      </c>
      <c r="Y21">
        <v>6.96</v>
      </c>
      <c r="AC21" t="s">
        <v>644</v>
      </c>
    </row>
    <row r="22" spans="1:29">
      <c r="A22" t="s">
        <v>663</v>
      </c>
      <c r="B22" t="s">
        <v>653</v>
      </c>
      <c r="C22" t="s">
        <v>643</v>
      </c>
      <c r="D22">
        <v>53.809010999999998</v>
      </c>
      <c r="E22">
        <v>-113.48053</v>
      </c>
      <c r="F22">
        <v>1186.28</v>
      </c>
      <c r="G22">
        <v>36</v>
      </c>
      <c r="H22">
        <v>7770</v>
      </c>
      <c r="I22">
        <v>1980</v>
      </c>
      <c r="J22">
        <v>1620</v>
      </c>
      <c r="K22">
        <v>33000</v>
      </c>
      <c r="N22">
        <v>363</v>
      </c>
      <c r="O22">
        <v>0.05</v>
      </c>
      <c r="P22">
        <v>0.6</v>
      </c>
      <c r="Q22">
        <v>222</v>
      </c>
      <c r="R22">
        <v>69100</v>
      </c>
      <c r="S22">
        <v>19</v>
      </c>
      <c r="T22">
        <v>1050</v>
      </c>
      <c r="V22">
        <v>581</v>
      </c>
      <c r="W22">
        <v>113872.08</v>
      </c>
      <c r="X22">
        <v>1.0820000000000001</v>
      </c>
      <c r="Y22">
        <v>6.44</v>
      </c>
      <c r="AC22" t="s">
        <v>644</v>
      </c>
    </row>
    <row r="23" spans="1:29">
      <c r="A23" t="s">
        <v>664</v>
      </c>
      <c r="B23" t="s">
        <v>653</v>
      </c>
      <c r="C23" t="s">
        <v>643</v>
      </c>
      <c r="D23">
        <v>53.947930999999997</v>
      </c>
      <c r="E23">
        <v>-112.965068</v>
      </c>
      <c r="F23">
        <v>900.38</v>
      </c>
      <c r="G23">
        <v>17</v>
      </c>
      <c r="H23">
        <v>2750</v>
      </c>
      <c r="I23">
        <v>345</v>
      </c>
      <c r="J23">
        <v>888</v>
      </c>
      <c r="K23">
        <v>26000</v>
      </c>
      <c r="L23">
        <v>23</v>
      </c>
      <c r="M23">
        <v>38</v>
      </c>
      <c r="N23">
        <v>185</v>
      </c>
      <c r="O23">
        <v>0.5</v>
      </c>
      <c r="P23">
        <v>0.6</v>
      </c>
      <c r="Q23">
        <v>120</v>
      </c>
      <c r="R23">
        <v>44645</v>
      </c>
      <c r="S23">
        <v>12</v>
      </c>
      <c r="T23">
        <v>49</v>
      </c>
      <c r="V23">
        <v>204</v>
      </c>
      <c r="W23">
        <v>72903.7</v>
      </c>
      <c r="X23">
        <v>1.0549999999999999</v>
      </c>
      <c r="Y23">
        <v>7.38</v>
      </c>
      <c r="AC23" t="s">
        <v>644</v>
      </c>
    </row>
    <row r="24" spans="1:29">
      <c r="A24" t="s">
        <v>665</v>
      </c>
      <c r="B24" t="s">
        <v>653</v>
      </c>
      <c r="C24" t="s">
        <v>643</v>
      </c>
      <c r="D24">
        <v>53.918177999999997</v>
      </c>
      <c r="E24">
        <v>-113.524353</v>
      </c>
      <c r="F24">
        <v>1225.3</v>
      </c>
      <c r="G24">
        <v>55</v>
      </c>
      <c r="H24">
        <v>6340</v>
      </c>
      <c r="I24">
        <v>1800</v>
      </c>
      <c r="J24">
        <v>1440</v>
      </c>
      <c r="K24">
        <v>32000</v>
      </c>
      <c r="L24">
        <v>66</v>
      </c>
      <c r="M24">
        <v>1.1000000000000001</v>
      </c>
      <c r="N24">
        <v>318</v>
      </c>
      <c r="O24">
        <v>0.7</v>
      </c>
      <c r="Q24">
        <v>170</v>
      </c>
      <c r="R24">
        <v>66600</v>
      </c>
      <c r="S24">
        <v>13</v>
      </c>
      <c r="T24">
        <v>887</v>
      </c>
      <c r="V24">
        <v>866</v>
      </c>
      <c r="W24">
        <v>110063.06</v>
      </c>
      <c r="X24">
        <v>1.0820000000000001</v>
      </c>
      <c r="Y24">
        <v>7.5</v>
      </c>
      <c r="AC24" t="s">
        <v>644</v>
      </c>
    </row>
    <row r="25" spans="1:29">
      <c r="A25" t="s">
        <v>666</v>
      </c>
      <c r="B25" t="s">
        <v>653</v>
      </c>
      <c r="C25" t="s">
        <v>643</v>
      </c>
      <c r="D25">
        <v>54.475991999999998</v>
      </c>
      <c r="E25">
        <v>-114.58785899999999</v>
      </c>
      <c r="F25">
        <v>1316.74</v>
      </c>
      <c r="G25">
        <v>30</v>
      </c>
      <c r="H25">
        <v>6850</v>
      </c>
      <c r="I25">
        <v>1010</v>
      </c>
      <c r="J25">
        <v>1390</v>
      </c>
      <c r="K25">
        <v>32000</v>
      </c>
      <c r="L25">
        <v>37</v>
      </c>
      <c r="M25">
        <v>2.8</v>
      </c>
      <c r="N25">
        <v>192</v>
      </c>
      <c r="O25">
        <v>1.6</v>
      </c>
      <c r="P25">
        <v>1.3</v>
      </c>
      <c r="Q25">
        <v>159</v>
      </c>
      <c r="R25">
        <v>63300</v>
      </c>
      <c r="S25">
        <v>14</v>
      </c>
      <c r="T25">
        <v>698</v>
      </c>
      <c r="V25">
        <v>482</v>
      </c>
      <c r="W25">
        <v>103818.51</v>
      </c>
      <c r="X25">
        <v>1.0780000000000001</v>
      </c>
      <c r="Y25">
        <v>7.8</v>
      </c>
      <c r="AC25" t="s">
        <v>644</v>
      </c>
    </row>
    <row r="26" spans="1:29">
      <c r="A26" t="s">
        <v>667</v>
      </c>
      <c r="B26" t="s">
        <v>653</v>
      </c>
      <c r="C26" t="s">
        <v>643</v>
      </c>
      <c r="D26">
        <v>54.554290999999999</v>
      </c>
      <c r="E26">
        <v>-112.862709</v>
      </c>
      <c r="F26">
        <v>661.42</v>
      </c>
      <c r="G26">
        <v>7.2</v>
      </c>
      <c r="H26">
        <v>413</v>
      </c>
      <c r="I26">
        <v>125</v>
      </c>
      <c r="J26">
        <v>301</v>
      </c>
      <c r="K26">
        <v>12470</v>
      </c>
      <c r="L26">
        <v>17</v>
      </c>
      <c r="M26">
        <v>2.5</v>
      </c>
      <c r="N26">
        <v>29</v>
      </c>
      <c r="Q26">
        <v>50</v>
      </c>
      <c r="R26">
        <v>21310</v>
      </c>
      <c r="S26">
        <v>1</v>
      </c>
      <c r="T26">
        <v>49</v>
      </c>
      <c r="U26">
        <v>49</v>
      </c>
      <c r="V26">
        <v>123</v>
      </c>
      <c r="W26">
        <v>35105.040000000001</v>
      </c>
      <c r="X26">
        <v>1.032</v>
      </c>
      <c r="Y26">
        <v>8.25</v>
      </c>
      <c r="AC26" t="s">
        <v>644</v>
      </c>
    </row>
    <row r="27" spans="1:29">
      <c r="A27" t="s">
        <v>668</v>
      </c>
      <c r="B27" t="s">
        <v>653</v>
      </c>
      <c r="C27" t="s">
        <v>643</v>
      </c>
      <c r="D27">
        <v>54.774377999999999</v>
      </c>
      <c r="E27">
        <v>-115.220208</v>
      </c>
      <c r="F27">
        <v>1900</v>
      </c>
      <c r="G27">
        <v>17</v>
      </c>
      <c r="H27">
        <v>11400</v>
      </c>
      <c r="I27">
        <v>770</v>
      </c>
      <c r="J27">
        <v>1990</v>
      </c>
      <c r="K27">
        <v>58000</v>
      </c>
      <c r="L27">
        <v>28</v>
      </c>
      <c r="M27">
        <v>0.2</v>
      </c>
      <c r="O27">
        <v>12</v>
      </c>
      <c r="Q27">
        <v>370</v>
      </c>
      <c r="R27">
        <v>113000</v>
      </c>
      <c r="T27">
        <v>745</v>
      </c>
      <c r="V27">
        <v>189.5</v>
      </c>
      <c r="W27">
        <v>184096.91</v>
      </c>
      <c r="Y27">
        <v>6.52</v>
      </c>
      <c r="AC27" t="s">
        <v>644</v>
      </c>
    </row>
    <row r="28" spans="1:29">
      <c r="A28" t="s">
        <v>669</v>
      </c>
      <c r="B28" t="s">
        <v>653</v>
      </c>
      <c r="C28" t="s">
        <v>643</v>
      </c>
      <c r="D28">
        <v>54.921377999999997</v>
      </c>
      <c r="E28">
        <v>-117.277563</v>
      </c>
      <c r="F28">
        <v>2605.4299999999998</v>
      </c>
      <c r="G28">
        <v>140</v>
      </c>
      <c r="H28">
        <v>27000</v>
      </c>
      <c r="I28">
        <v>4300</v>
      </c>
      <c r="J28">
        <v>2890</v>
      </c>
      <c r="K28">
        <v>60000</v>
      </c>
      <c r="L28">
        <v>110</v>
      </c>
      <c r="M28">
        <v>5.3</v>
      </c>
      <c r="N28">
        <v>413</v>
      </c>
      <c r="O28">
        <v>2.4</v>
      </c>
      <c r="P28">
        <v>0.61</v>
      </c>
      <c r="Q28">
        <v>670</v>
      </c>
      <c r="R28">
        <v>154000</v>
      </c>
      <c r="S28">
        <v>18</v>
      </c>
      <c r="T28">
        <v>373</v>
      </c>
      <c r="V28">
        <v>194</v>
      </c>
      <c r="W28">
        <v>248595.42</v>
      </c>
      <c r="X28">
        <v>1.169</v>
      </c>
      <c r="Y28">
        <v>6.9</v>
      </c>
      <c r="AC28" t="s">
        <v>644</v>
      </c>
    </row>
    <row r="29" spans="1:29">
      <c r="A29" t="s">
        <v>670</v>
      </c>
      <c r="B29" t="s">
        <v>653</v>
      </c>
      <c r="C29" t="s">
        <v>643</v>
      </c>
      <c r="D29">
        <v>55.558407000000003</v>
      </c>
      <c r="E29">
        <v>-113.093064</v>
      </c>
      <c r="F29">
        <v>525.78</v>
      </c>
      <c r="G29">
        <v>3</v>
      </c>
      <c r="H29">
        <v>110</v>
      </c>
      <c r="I29">
        <v>65</v>
      </c>
      <c r="J29">
        <v>81</v>
      </c>
      <c r="K29">
        <v>5380</v>
      </c>
      <c r="L29">
        <v>7</v>
      </c>
      <c r="M29">
        <v>2</v>
      </c>
      <c r="N29">
        <v>21</v>
      </c>
      <c r="O29">
        <v>0.08</v>
      </c>
      <c r="Q29">
        <v>6.6</v>
      </c>
      <c r="R29">
        <v>7630</v>
      </c>
      <c r="S29">
        <v>5</v>
      </c>
      <c r="T29">
        <v>63</v>
      </c>
      <c r="U29">
        <v>441</v>
      </c>
      <c r="V29">
        <v>768</v>
      </c>
      <c r="W29">
        <v>14061.73</v>
      </c>
      <c r="X29">
        <v>1.0149999999999999</v>
      </c>
      <c r="Y29">
        <v>8.1999999999999993</v>
      </c>
      <c r="AC29" t="s">
        <v>644</v>
      </c>
    </row>
    <row r="30" spans="1:29">
      <c r="A30" t="s">
        <v>671</v>
      </c>
      <c r="B30" t="s">
        <v>653</v>
      </c>
      <c r="C30" t="s">
        <v>643</v>
      </c>
      <c r="D30">
        <v>55.834705999999997</v>
      </c>
      <c r="E30">
        <v>-117.385181</v>
      </c>
      <c r="F30">
        <v>2047.65</v>
      </c>
      <c r="G30">
        <v>40</v>
      </c>
      <c r="H30">
        <v>25200</v>
      </c>
      <c r="I30">
        <v>2580</v>
      </c>
      <c r="J30">
        <v>3380</v>
      </c>
      <c r="K30">
        <v>65000</v>
      </c>
      <c r="L30">
        <v>47</v>
      </c>
      <c r="N30">
        <v>516</v>
      </c>
      <c r="O30">
        <v>0.89</v>
      </c>
      <c r="P30">
        <v>1.4</v>
      </c>
      <c r="Q30">
        <v>820</v>
      </c>
      <c r="R30">
        <v>158000</v>
      </c>
      <c r="S30">
        <v>12</v>
      </c>
      <c r="T30">
        <v>512</v>
      </c>
      <c r="V30">
        <v>138</v>
      </c>
      <c r="W30">
        <v>255300.11</v>
      </c>
      <c r="X30">
        <v>1.1719999999999999</v>
      </c>
      <c r="Y30">
        <v>6.36</v>
      </c>
      <c r="AC30" t="s">
        <v>644</v>
      </c>
    </row>
    <row r="31" spans="1:29">
      <c r="A31" t="s">
        <v>672</v>
      </c>
      <c r="B31" t="s">
        <v>653</v>
      </c>
      <c r="C31" t="s">
        <v>643</v>
      </c>
      <c r="D31">
        <v>55.841676</v>
      </c>
      <c r="E31">
        <v>-117.371475</v>
      </c>
      <c r="F31">
        <v>2054.35</v>
      </c>
      <c r="G31">
        <v>100</v>
      </c>
      <c r="H31">
        <v>22600</v>
      </c>
      <c r="I31">
        <v>2000</v>
      </c>
      <c r="J31">
        <v>3260</v>
      </c>
      <c r="K31">
        <v>66900</v>
      </c>
      <c r="L31">
        <v>43</v>
      </c>
      <c r="M31">
        <v>5.2</v>
      </c>
      <c r="N31">
        <v>518</v>
      </c>
      <c r="O31">
        <v>2.4</v>
      </c>
      <c r="P31">
        <v>1.2</v>
      </c>
      <c r="Q31">
        <v>580</v>
      </c>
      <c r="R31">
        <v>155000</v>
      </c>
      <c r="S31">
        <v>12</v>
      </c>
      <c r="T31">
        <v>348</v>
      </c>
      <c r="V31">
        <v>149</v>
      </c>
      <c r="W31">
        <v>250613.66</v>
      </c>
      <c r="X31">
        <v>1.1719999999999999</v>
      </c>
      <c r="Y31">
        <v>6.5</v>
      </c>
      <c r="AC31" t="s">
        <v>644</v>
      </c>
    </row>
    <row r="32" spans="1:29">
      <c r="A32" t="s">
        <v>673</v>
      </c>
      <c r="B32" t="s">
        <v>653</v>
      </c>
      <c r="C32" t="s">
        <v>643</v>
      </c>
      <c r="D32">
        <v>56.556874999999998</v>
      </c>
      <c r="E32">
        <v>-118.729399</v>
      </c>
      <c r="F32">
        <v>2125.98</v>
      </c>
      <c r="G32">
        <v>96</v>
      </c>
      <c r="H32">
        <v>22500</v>
      </c>
      <c r="I32">
        <v>1800</v>
      </c>
      <c r="J32">
        <v>1640</v>
      </c>
      <c r="K32">
        <v>63300</v>
      </c>
      <c r="L32">
        <v>35</v>
      </c>
      <c r="M32">
        <v>5.6</v>
      </c>
      <c r="N32">
        <v>464</v>
      </c>
      <c r="O32">
        <v>33</v>
      </c>
      <c r="P32">
        <v>3.9</v>
      </c>
      <c r="Q32">
        <v>600</v>
      </c>
      <c r="R32">
        <v>144000</v>
      </c>
      <c r="S32">
        <v>16</v>
      </c>
      <c r="T32">
        <v>413</v>
      </c>
      <c r="V32">
        <v>82</v>
      </c>
      <c r="W32">
        <v>233911.41</v>
      </c>
      <c r="X32">
        <v>1.1579999999999999</v>
      </c>
      <c r="Y32">
        <v>5.18</v>
      </c>
      <c r="AC32" t="s">
        <v>644</v>
      </c>
    </row>
    <row r="33" spans="1:29">
      <c r="A33" t="s">
        <v>674</v>
      </c>
      <c r="B33" t="s">
        <v>653</v>
      </c>
      <c r="C33" t="s">
        <v>643</v>
      </c>
      <c r="D33">
        <v>56.564591999999998</v>
      </c>
      <c r="E33">
        <v>-119.10847</v>
      </c>
      <c r="F33">
        <v>2205.23</v>
      </c>
      <c r="G33">
        <v>46</v>
      </c>
      <c r="H33">
        <v>17700</v>
      </c>
      <c r="I33">
        <v>3520</v>
      </c>
      <c r="J33">
        <v>1880</v>
      </c>
      <c r="K33">
        <v>56100</v>
      </c>
      <c r="L33">
        <v>56</v>
      </c>
      <c r="N33">
        <v>393</v>
      </c>
      <c r="O33">
        <v>41</v>
      </c>
      <c r="P33">
        <v>4.0999999999999996</v>
      </c>
      <c r="Q33">
        <v>900</v>
      </c>
      <c r="R33">
        <v>128000</v>
      </c>
      <c r="S33">
        <v>23</v>
      </c>
      <c r="T33">
        <v>295</v>
      </c>
      <c r="V33">
        <v>200</v>
      </c>
      <c r="W33">
        <v>207872.55</v>
      </c>
      <c r="X33">
        <v>1.137</v>
      </c>
      <c r="Y33">
        <v>6.05</v>
      </c>
      <c r="AC33" t="s">
        <v>644</v>
      </c>
    </row>
    <row r="34" spans="1:29">
      <c r="A34" t="s">
        <v>675</v>
      </c>
      <c r="B34" t="s">
        <v>676</v>
      </c>
      <c r="C34" t="s">
        <v>144</v>
      </c>
      <c r="D34">
        <v>55.506506999999999</v>
      </c>
      <c r="E34">
        <v>-113.774868</v>
      </c>
      <c r="F34">
        <v>630.94000000000005</v>
      </c>
      <c r="G34">
        <v>0.3</v>
      </c>
      <c r="H34">
        <v>36</v>
      </c>
      <c r="I34">
        <v>25</v>
      </c>
      <c r="J34">
        <v>17</v>
      </c>
      <c r="K34">
        <v>675</v>
      </c>
      <c r="N34">
        <v>0.1</v>
      </c>
      <c r="Q34">
        <v>1.3</v>
      </c>
      <c r="R34">
        <v>952</v>
      </c>
      <c r="S34">
        <v>0.1</v>
      </c>
      <c r="T34">
        <v>14</v>
      </c>
      <c r="V34">
        <v>376</v>
      </c>
      <c r="W34">
        <v>1896.43</v>
      </c>
      <c r="X34">
        <v>1.0029999999999999</v>
      </c>
      <c r="Y34">
        <v>7</v>
      </c>
      <c r="AC34" t="s">
        <v>644</v>
      </c>
    </row>
    <row r="35" spans="1:29">
      <c r="A35" t="s">
        <v>677</v>
      </c>
      <c r="B35" t="s">
        <v>676</v>
      </c>
      <c r="C35" t="s">
        <v>144</v>
      </c>
      <c r="D35">
        <v>55.571699000000002</v>
      </c>
      <c r="E35">
        <v>-113.85161600000001</v>
      </c>
      <c r="F35">
        <v>652.27</v>
      </c>
      <c r="G35">
        <v>0.9</v>
      </c>
      <c r="H35">
        <v>929</v>
      </c>
      <c r="I35">
        <v>55</v>
      </c>
      <c r="J35">
        <v>316</v>
      </c>
      <c r="K35">
        <v>2100</v>
      </c>
      <c r="N35">
        <v>0.67</v>
      </c>
      <c r="Q35">
        <v>9.6</v>
      </c>
      <c r="R35">
        <v>5360</v>
      </c>
      <c r="S35">
        <v>0.1</v>
      </c>
      <c r="T35">
        <v>33</v>
      </c>
      <c r="V35">
        <v>708</v>
      </c>
      <c r="W35">
        <v>9082.4</v>
      </c>
      <c r="X35">
        <v>1.0089999999999999</v>
      </c>
      <c r="Y35">
        <v>7.8</v>
      </c>
      <c r="AC35" t="s">
        <v>644</v>
      </c>
    </row>
    <row r="36" spans="1:29">
      <c r="A36" t="s">
        <v>678</v>
      </c>
      <c r="B36" t="s">
        <v>679</v>
      </c>
      <c r="C36" t="s">
        <v>643</v>
      </c>
      <c r="D36">
        <v>55.964629000000002</v>
      </c>
      <c r="E36">
        <v>-117.582607</v>
      </c>
      <c r="F36">
        <v>1731.5</v>
      </c>
      <c r="G36">
        <v>48.45</v>
      </c>
      <c r="H36">
        <v>25266.2</v>
      </c>
      <c r="I36">
        <v>2318</v>
      </c>
      <c r="J36">
        <v>4299.8900000000003</v>
      </c>
      <c r="K36">
        <v>80550.5</v>
      </c>
      <c r="L36">
        <v>61.77</v>
      </c>
      <c r="M36">
        <v>4.4400000000000004</v>
      </c>
      <c r="N36">
        <v>549.37</v>
      </c>
      <c r="P36">
        <v>1.1599999999999999</v>
      </c>
      <c r="Q36">
        <v>1070.92</v>
      </c>
      <c r="R36">
        <v>172691</v>
      </c>
      <c r="T36">
        <v>985.15</v>
      </c>
      <c r="V36">
        <v>128.65</v>
      </c>
      <c r="W36">
        <v>281637</v>
      </c>
      <c r="X36">
        <v>1.159</v>
      </c>
      <c r="Y36">
        <v>6.52</v>
      </c>
      <c r="Z36">
        <v>-45</v>
      </c>
      <c r="AA36">
        <v>-0.2</v>
      </c>
      <c r="AB36">
        <v>0.722136</v>
      </c>
      <c r="AC36" t="s">
        <v>680</v>
      </c>
    </row>
    <row r="37" spans="1:29">
      <c r="A37" t="s">
        <v>681</v>
      </c>
      <c r="B37" t="s">
        <v>679</v>
      </c>
      <c r="C37" t="s">
        <v>643</v>
      </c>
      <c r="D37">
        <v>55.630443</v>
      </c>
      <c r="E37">
        <v>-118.115505</v>
      </c>
      <c r="F37">
        <v>2275</v>
      </c>
      <c r="G37">
        <v>67.5</v>
      </c>
      <c r="H37">
        <v>29803.4</v>
      </c>
      <c r="I37">
        <v>3133.48</v>
      </c>
      <c r="J37">
        <v>4405.72</v>
      </c>
      <c r="K37">
        <v>91059.4</v>
      </c>
      <c r="L37">
        <v>63.26</v>
      </c>
      <c r="M37">
        <v>6.67</v>
      </c>
      <c r="N37">
        <v>621.98</v>
      </c>
      <c r="P37">
        <v>2.36</v>
      </c>
      <c r="Q37">
        <v>1097.9000000000001</v>
      </c>
      <c r="R37">
        <v>193192</v>
      </c>
      <c r="T37">
        <v>836.38</v>
      </c>
      <c r="V37">
        <v>123.69</v>
      </c>
      <c r="W37">
        <v>326306</v>
      </c>
      <c r="X37">
        <v>1.1779999999999999</v>
      </c>
      <c r="Y37">
        <v>6.28</v>
      </c>
      <c r="Z37">
        <v>-44</v>
      </c>
      <c r="AA37">
        <v>0.8</v>
      </c>
      <c r="AB37">
        <v>0.72375299999999998</v>
      </c>
      <c r="AC37" t="s">
        <v>680</v>
      </c>
    </row>
    <row r="38" spans="1:29">
      <c r="A38" t="s">
        <v>682</v>
      </c>
      <c r="B38" t="s">
        <v>679</v>
      </c>
      <c r="C38" t="s">
        <v>643</v>
      </c>
      <c r="D38">
        <v>52.265779999999999</v>
      </c>
      <c r="E38">
        <v>-113.164075</v>
      </c>
      <c r="F38">
        <v>1732</v>
      </c>
      <c r="G38">
        <v>13.96</v>
      </c>
      <c r="H38">
        <v>2718.3</v>
      </c>
      <c r="I38">
        <v>255.84</v>
      </c>
      <c r="J38">
        <v>714.22</v>
      </c>
      <c r="K38">
        <v>32086.6</v>
      </c>
      <c r="N38">
        <v>234.52</v>
      </c>
      <c r="Q38">
        <v>81.66</v>
      </c>
      <c r="R38">
        <v>52340.6</v>
      </c>
      <c r="T38">
        <v>2345.1999999999998</v>
      </c>
      <c r="V38">
        <v>1962.51</v>
      </c>
      <c r="W38">
        <v>104041.60000000001</v>
      </c>
      <c r="X38">
        <v>1.0660000000000001</v>
      </c>
      <c r="Y38">
        <v>6.54</v>
      </c>
      <c r="Z38">
        <v>-77.400000000000006</v>
      </c>
      <c r="AA38">
        <v>-3.87</v>
      </c>
      <c r="AB38">
        <v>0.70974000000000004</v>
      </c>
      <c r="AC38" t="s">
        <v>683</v>
      </c>
    </row>
    <row r="39" spans="1:29">
      <c r="A39" t="s">
        <v>684</v>
      </c>
      <c r="B39" t="s">
        <v>679</v>
      </c>
      <c r="C39" t="s">
        <v>643</v>
      </c>
      <c r="D39">
        <v>53.724055</v>
      </c>
      <c r="E39">
        <v>-113.914615</v>
      </c>
      <c r="F39">
        <v>1235</v>
      </c>
      <c r="G39">
        <v>20.71</v>
      </c>
      <c r="H39">
        <v>4120.32</v>
      </c>
      <c r="I39">
        <v>686.72</v>
      </c>
      <c r="J39">
        <v>1105.19</v>
      </c>
      <c r="K39">
        <v>34228.699999999997</v>
      </c>
      <c r="M39">
        <v>4.29</v>
      </c>
      <c r="N39">
        <v>280.05</v>
      </c>
      <c r="Q39">
        <v>454.95</v>
      </c>
      <c r="R39">
        <v>65560.3</v>
      </c>
      <c r="T39">
        <v>107.3</v>
      </c>
      <c r="V39">
        <v>539.72</v>
      </c>
      <c r="W39">
        <v>111592</v>
      </c>
      <c r="X39">
        <v>1.073</v>
      </c>
      <c r="Y39">
        <v>6.92</v>
      </c>
      <c r="Z39">
        <v>-83.3</v>
      </c>
      <c r="AA39">
        <v>-5.48</v>
      </c>
      <c r="AB39">
        <v>0.71070999999999995</v>
      </c>
      <c r="AC39" t="s">
        <v>685</v>
      </c>
    </row>
    <row r="40" spans="1:29">
      <c r="A40" t="s">
        <v>686</v>
      </c>
      <c r="B40" t="s">
        <v>679</v>
      </c>
      <c r="C40" t="s">
        <v>643</v>
      </c>
      <c r="D40">
        <v>53.930241000000002</v>
      </c>
      <c r="E40">
        <v>-114.37938800000001</v>
      </c>
      <c r="F40">
        <v>1340</v>
      </c>
      <c r="G40">
        <v>18</v>
      </c>
      <c r="H40">
        <v>3550</v>
      </c>
      <c r="I40">
        <v>714</v>
      </c>
      <c r="J40">
        <v>1051</v>
      </c>
      <c r="K40">
        <v>30700</v>
      </c>
      <c r="L40">
        <v>17</v>
      </c>
      <c r="M40">
        <v>4</v>
      </c>
      <c r="N40">
        <v>467</v>
      </c>
      <c r="O40">
        <v>2.1800000000000002</v>
      </c>
      <c r="P40">
        <v>2.46</v>
      </c>
      <c r="Q40">
        <v>325</v>
      </c>
      <c r="R40">
        <v>55900</v>
      </c>
      <c r="T40">
        <v>87</v>
      </c>
      <c r="W40">
        <v>93000</v>
      </c>
      <c r="X40">
        <v>1.0629999999999999</v>
      </c>
      <c r="Y40">
        <v>7</v>
      </c>
      <c r="Z40">
        <v>-82</v>
      </c>
      <c r="AA40">
        <v>-5.6</v>
      </c>
      <c r="AB40">
        <v>0.71072000000000002</v>
      </c>
      <c r="AC40" t="s">
        <v>687</v>
      </c>
    </row>
    <row r="41" spans="1:29">
      <c r="A41" t="s">
        <v>688</v>
      </c>
      <c r="B41" t="s">
        <v>679</v>
      </c>
      <c r="C41" t="s">
        <v>643</v>
      </c>
      <c r="D41">
        <v>53.893799000000001</v>
      </c>
      <c r="E41">
        <v>-114.380482</v>
      </c>
      <c r="F41">
        <v>1334</v>
      </c>
      <c r="G41">
        <v>22</v>
      </c>
      <c r="H41">
        <v>3890</v>
      </c>
      <c r="I41">
        <v>714</v>
      </c>
      <c r="J41">
        <v>1292</v>
      </c>
      <c r="K41">
        <v>33200</v>
      </c>
      <c r="L41">
        <v>15</v>
      </c>
      <c r="M41">
        <v>5</v>
      </c>
      <c r="N41">
        <v>244</v>
      </c>
      <c r="O41">
        <v>11.87</v>
      </c>
      <c r="P41">
        <v>1.3</v>
      </c>
      <c r="Q41">
        <v>359</v>
      </c>
      <c r="R41">
        <v>62600</v>
      </c>
      <c r="T41">
        <v>56</v>
      </c>
      <c r="W41">
        <v>102000</v>
      </c>
      <c r="X41">
        <v>1.07</v>
      </c>
      <c r="Y41">
        <v>7.1</v>
      </c>
      <c r="Z41">
        <v>-75</v>
      </c>
      <c r="AA41">
        <v>-6.2</v>
      </c>
      <c r="AB41">
        <v>0.71062000000000003</v>
      </c>
      <c r="AC41" t="s">
        <v>687</v>
      </c>
    </row>
    <row r="42" spans="1:29">
      <c r="A42" t="s">
        <v>689</v>
      </c>
      <c r="B42" t="s">
        <v>679</v>
      </c>
      <c r="C42" t="s">
        <v>643</v>
      </c>
      <c r="D42">
        <v>53.857759000000001</v>
      </c>
      <c r="E42">
        <v>-114.41826500000001</v>
      </c>
      <c r="F42">
        <v>1399</v>
      </c>
      <c r="G42">
        <v>36</v>
      </c>
      <c r="H42">
        <v>7380</v>
      </c>
      <c r="I42">
        <v>1480</v>
      </c>
      <c r="J42">
        <v>2071</v>
      </c>
      <c r="K42">
        <v>41200</v>
      </c>
      <c r="L42">
        <v>53</v>
      </c>
      <c r="M42">
        <v>4</v>
      </c>
      <c r="N42">
        <v>335</v>
      </c>
      <c r="O42">
        <v>9.34</v>
      </c>
      <c r="P42">
        <v>0.66</v>
      </c>
      <c r="Q42">
        <v>446</v>
      </c>
      <c r="R42">
        <v>84100</v>
      </c>
      <c r="T42">
        <v>140</v>
      </c>
      <c r="W42">
        <v>137000</v>
      </c>
      <c r="X42">
        <v>1.093</v>
      </c>
      <c r="Y42">
        <v>6.8</v>
      </c>
      <c r="Z42">
        <v>-73</v>
      </c>
      <c r="AB42">
        <v>0.71284999999999998</v>
      </c>
      <c r="AC42" t="s">
        <v>687</v>
      </c>
    </row>
    <row r="43" spans="1:29">
      <c r="A43" t="s">
        <v>690</v>
      </c>
      <c r="B43" t="s">
        <v>679</v>
      </c>
      <c r="C43" t="s">
        <v>643</v>
      </c>
      <c r="D43">
        <v>53.907820999999998</v>
      </c>
      <c r="E43">
        <v>-114.139089</v>
      </c>
      <c r="F43">
        <v>1247</v>
      </c>
      <c r="G43">
        <v>26</v>
      </c>
      <c r="H43">
        <v>4810</v>
      </c>
      <c r="I43">
        <v>992</v>
      </c>
      <c r="J43">
        <v>1498</v>
      </c>
      <c r="K43">
        <v>33600</v>
      </c>
      <c r="L43">
        <v>43</v>
      </c>
      <c r="M43">
        <v>2</v>
      </c>
      <c r="N43">
        <v>269</v>
      </c>
      <c r="O43">
        <v>0.27</v>
      </c>
      <c r="P43">
        <v>0.26</v>
      </c>
      <c r="Q43">
        <v>393</v>
      </c>
      <c r="R43">
        <v>66100</v>
      </c>
      <c r="T43">
        <v>151</v>
      </c>
      <c r="W43">
        <v>108000</v>
      </c>
      <c r="X43">
        <v>1.0740000000000001</v>
      </c>
      <c r="Y43">
        <v>6.9</v>
      </c>
      <c r="Z43">
        <v>-81</v>
      </c>
      <c r="AA43">
        <v>-5</v>
      </c>
      <c r="AB43">
        <v>0.71128000000000002</v>
      </c>
      <c r="AC43" t="s">
        <v>687</v>
      </c>
    </row>
    <row r="44" spans="1:29">
      <c r="A44" t="s">
        <v>691</v>
      </c>
      <c r="B44" t="s">
        <v>679</v>
      </c>
      <c r="C44" t="s">
        <v>643</v>
      </c>
      <c r="D44">
        <v>52.881622999999998</v>
      </c>
      <c r="E44">
        <v>-113.024461</v>
      </c>
      <c r="F44">
        <v>1373.12</v>
      </c>
      <c r="G44">
        <v>64</v>
      </c>
      <c r="H44">
        <v>8150</v>
      </c>
      <c r="I44">
        <v>2000</v>
      </c>
      <c r="J44">
        <v>1660</v>
      </c>
      <c r="K44">
        <v>37600</v>
      </c>
      <c r="L44">
        <v>72</v>
      </c>
      <c r="M44">
        <v>0.64</v>
      </c>
      <c r="N44">
        <v>35</v>
      </c>
      <c r="O44">
        <v>0.8</v>
      </c>
      <c r="Q44">
        <v>145</v>
      </c>
      <c r="R44">
        <v>80000</v>
      </c>
      <c r="S44">
        <v>14</v>
      </c>
      <c r="T44">
        <v>117</v>
      </c>
      <c r="V44">
        <v>328</v>
      </c>
      <c r="W44">
        <v>129721.73</v>
      </c>
      <c r="X44">
        <v>1.0940000000000001</v>
      </c>
      <c r="Y44">
        <v>6.42</v>
      </c>
      <c r="AC44" t="s">
        <v>644</v>
      </c>
    </row>
    <row r="45" spans="1:29">
      <c r="A45" t="s">
        <v>692</v>
      </c>
      <c r="B45" t="s">
        <v>679</v>
      </c>
      <c r="C45" t="s">
        <v>643</v>
      </c>
      <c r="D45">
        <v>53.623654000000002</v>
      </c>
      <c r="E45">
        <v>-113.69319299999999</v>
      </c>
      <c r="F45">
        <v>1233.83</v>
      </c>
      <c r="G45">
        <v>34</v>
      </c>
      <c r="H45">
        <v>7180</v>
      </c>
      <c r="I45">
        <v>1920</v>
      </c>
      <c r="J45">
        <v>1650</v>
      </c>
      <c r="K45">
        <v>34500</v>
      </c>
      <c r="L45">
        <v>80</v>
      </c>
      <c r="N45">
        <v>355</v>
      </c>
      <c r="O45">
        <v>5.8</v>
      </c>
      <c r="P45">
        <v>0.2</v>
      </c>
      <c r="Q45">
        <v>289</v>
      </c>
      <c r="R45">
        <v>72200</v>
      </c>
      <c r="S45">
        <v>14</v>
      </c>
      <c r="T45">
        <v>765</v>
      </c>
      <c r="V45">
        <v>368</v>
      </c>
      <c r="W45">
        <v>118419.92</v>
      </c>
      <c r="X45">
        <v>1.081</v>
      </c>
      <c r="Y45">
        <v>7.04</v>
      </c>
      <c r="AC45" t="s">
        <v>644</v>
      </c>
    </row>
    <row r="46" spans="1:29">
      <c r="A46" t="s">
        <v>693</v>
      </c>
      <c r="B46" t="s">
        <v>679</v>
      </c>
      <c r="C46" t="s">
        <v>643</v>
      </c>
      <c r="D46">
        <v>53.933236999999998</v>
      </c>
      <c r="E46">
        <v>-113.523456</v>
      </c>
      <c r="F46">
        <v>1143.6099999999999</v>
      </c>
      <c r="G46">
        <v>30</v>
      </c>
      <c r="H46">
        <v>5950</v>
      </c>
      <c r="I46">
        <v>1700</v>
      </c>
      <c r="J46">
        <v>1450</v>
      </c>
      <c r="K46">
        <v>31100</v>
      </c>
      <c r="N46">
        <v>300</v>
      </c>
      <c r="P46">
        <v>0.2</v>
      </c>
      <c r="Q46">
        <v>207</v>
      </c>
      <c r="R46">
        <v>63500</v>
      </c>
      <c r="S46">
        <v>13</v>
      </c>
      <c r="T46">
        <v>611</v>
      </c>
      <c r="V46">
        <v>794</v>
      </c>
      <c r="W46">
        <v>104507.36</v>
      </c>
      <c r="X46">
        <v>1.0720000000000001</v>
      </c>
      <c r="Y46">
        <v>6.6</v>
      </c>
      <c r="AC46" t="s">
        <v>644</v>
      </c>
    </row>
    <row r="47" spans="1:29">
      <c r="A47" t="s">
        <v>693</v>
      </c>
      <c r="B47" t="s">
        <v>679</v>
      </c>
      <c r="C47" t="s">
        <v>643</v>
      </c>
      <c r="D47">
        <v>53.933236999999998</v>
      </c>
      <c r="E47">
        <v>-113.523456</v>
      </c>
      <c r="F47">
        <v>1143.6099999999999</v>
      </c>
      <c r="G47">
        <v>51</v>
      </c>
      <c r="H47">
        <v>5700</v>
      </c>
      <c r="I47">
        <v>1700</v>
      </c>
      <c r="J47">
        <v>1360</v>
      </c>
      <c r="K47">
        <v>32000</v>
      </c>
      <c r="L47">
        <v>62</v>
      </c>
      <c r="M47">
        <v>0.88</v>
      </c>
      <c r="N47">
        <v>312</v>
      </c>
      <c r="O47">
        <v>0.75</v>
      </c>
      <c r="Q47">
        <v>160</v>
      </c>
      <c r="R47">
        <v>65000</v>
      </c>
      <c r="S47">
        <v>16</v>
      </c>
      <c r="T47">
        <v>773</v>
      </c>
      <c r="V47">
        <v>918</v>
      </c>
      <c r="W47">
        <v>107463.32</v>
      </c>
      <c r="X47">
        <v>1.0820000000000001</v>
      </c>
      <c r="Y47">
        <v>7.65</v>
      </c>
      <c r="AC47" t="s">
        <v>644</v>
      </c>
    </row>
    <row r="48" spans="1:29">
      <c r="A48" t="s">
        <v>694</v>
      </c>
      <c r="B48" t="s">
        <v>679</v>
      </c>
      <c r="C48" t="s">
        <v>643</v>
      </c>
      <c r="D48">
        <v>54.433256</v>
      </c>
      <c r="E48">
        <v>-114.270399</v>
      </c>
      <c r="F48">
        <v>1038.1500000000001</v>
      </c>
      <c r="G48">
        <v>23</v>
      </c>
      <c r="H48">
        <v>3050</v>
      </c>
      <c r="I48">
        <v>411</v>
      </c>
      <c r="J48">
        <v>819</v>
      </c>
      <c r="K48">
        <v>26400</v>
      </c>
      <c r="L48">
        <v>28</v>
      </c>
      <c r="M48">
        <v>0.6</v>
      </c>
      <c r="N48">
        <v>177</v>
      </c>
      <c r="O48">
        <v>0.5</v>
      </c>
      <c r="P48">
        <v>5.6</v>
      </c>
      <c r="Q48">
        <v>218</v>
      </c>
      <c r="R48">
        <v>53500</v>
      </c>
      <c r="S48">
        <v>14</v>
      </c>
      <c r="T48">
        <v>27</v>
      </c>
      <c r="V48">
        <v>635</v>
      </c>
      <c r="W48">
        <v>87852.41</v>
      </c>
      <c r="X48">
        <v>1.06</v>
      </c>
      <c r="Y48">
        <v>7.2</v>
      </c>
      <c r="AC48" t="s">
        <v>644</v>
      </c>
    </row>
    <row r="49" spans="1:29">
      <c r="A49" t="s">
        <v>695</v>
      </c>
      <c r="B49" t="s">
        <v>679</v>
      </c>
      <c r="C49" t="s">
        <v>643</v>
      </c>
      <c r="D49">
        <v>54.481394000000002</v>
      </c>
      <c r="E49">
        <v>-117.880099</v>
      </c>
      <c r="F49">
        <v>3304.03</v>
      </c>
      <c r="G49">
        <v>72</v>
      </c>
      <c r="H49">
        <v>23500</v>
      </c>
      <c r="I49">
        <v>5800</v>
      </c>
      <c r="J49">
        <v>2490</v>
      </c>
      <c r="K49">
        <v>73800</v>
      </c>
      <c r="L49">
        <v>103</v>
      </c>
      <c r="N49">
        <v>466</v>
      </c>
      <c r="O49">
        <v>0.42</v>
      </c>
      <c r="P49">
        <v>1</v>
      </c>
      <c r="Q49">
        <v>900</v>
      </c>
      <c r="R49">
        <v>171000</v>
      </c>
      <c r="S49">
        <v>22</v>
      </c>
      <c r="T49">
        <v>276</v>
      </c>
      <c r="V49">
        <v>474</v>
      </c>
      <c r="W49">
        <v>277664.09000000003</v>
      </c>
      <c r="X49">
        <v>1.167</v>
      </c>
      <c r="Y49">
        <v>6.43</v>
      </c>
      <c r="AC49" t="s">
        <v>644</v>
      </c>
    </row>
    <row r="50" spans="1:29">
      <c r="A50" t="s">
        <v>696</v>
      </c>
      <c r="B50" t="s">
        <v>679</v>
      </c>
      <c r="C50" t="s">
        <v>643</v>
      </c>
      <c r="D50">
        <v>54.534370000000003</v>
      </c>
      <c r="E50">
        <v>-114.01115900000001</v>
      </c>
      <c r="F50">
        <v>912.57</v>
      </c>
      <c r="G50">
        <v>19</v>
      </c>
      <c r="H50">
        <v>1840</v>
      </c>
      <c r="I50">
        <v>369</v>
      </c>
      <c r="J50">
        <v>641</v>
      </c>
      <c r="K50">
        <v>23800</v>
      </c>
      <c r="L50">
        <v>24</v>
      </c>
      <c r="M50">
        <v>9.1999999999999993</v>
      </c>
      <c r="N50">
        <v>130</v>
      </c>
      <c r="O50">
        <v>0.2</v>
      </c>
      <c r="P50">
        <v>0.2</v>
      </c>
      <c r="Q50">
        <v>132</v>
      </c>
      <c r="R50">
        <v>42800</v>
      </c>
      <c r="S50">
        <v>14</v>
      </c>
      <c r="T50">
        <v>189</v>
      </c>
      <c r="V50">
        <v>830</v>
      </c>
      <c r="W50">
        <v>70898.399999999994</v>
      </c>
      <c r="X50">
        <v>1.05</v>
      </c>
      <c r="Y50">
        <v>6.9</v>
      </c>
      <c r="AC50" t="s">
        <v>644</v>
      </c>
    </row>
    <row r="51" spans="1:29">
      <c r="A51" t="s">
        <v>697</v>
      </c>
      <c r="B51" t="s">
        <v>679</v>
      </c>
      <c r="C51" t="s">
        <v>643</v>
      </c>
      <c r="D51">
        <v>54.612994999999998</v>
      </c>
      <c r="E51">
        <v>-113.41576000000001</v>
      </c>
      <c r="F51">
        <v>732.74</v>
      </c>
      <c r="G51">
        <v>17</v>
      </c>
      <c r="H51">
        <v>967</v>
      </c>
      <c r="I51">
        <v>245</v>
      </c>
      <c r="J51">
        <v>363</v>
      </c>
      <c r="K51">
        <v>17300</v>
      </c>
      <c r="L51">
        <v>23</v>
      </c>
      <c r="M51">
        <v>56</v>
      </c>
      <c r="N51">
        <v>96</v>
      </c>
      <c r="P51">
        <v>0.11</v>
      </c>
      <c r="Q51">
        <v>80</v>
      </c>
      <c r="R51">
        <v>28510</v>
      </c>
      <c r="S51">
        <v>10</v>
      </c>
      <c r="T51">
        <v>13</v>
      </c>
      <c r="V51">
        <v>162</v>
      </c>
      <c r="W51">
        <v>46828.52</v>
      </c>
      <c r="X51">
        <v>1.034</v>
      </c>
      <c r="Y51">
        <v>7.75</v>
      </c>
      <c r="AC51" t="s">
        <v>644</v>
      </c>
    </row>
    <row r="52" spans="1:29">
      <c r="A52" t="s">
        <v>698</v>
      </c>
      <c r="B52" t="s">
        <v>679</v>
      </c>
      <c r="C52" t="s">
        <v>643</v>
      </c>
      <c r="D52">
        <v>54.914492000000003</v>
      </c>
      <c r="E52">
        <v>-113.913922</v>
      </c>
      <c r="F52">
        <v>795.53</v>
      </c>
      <c r="G52">
        <v>5.7</v>
      </c>
      <c r="H52">
        <v>436</v>
      </c>
      <c r="I52">
        <v>140</v>
      </c>
      <c r="J52">
        <v>146</v>
      </c>
      <c r="K52">
        <v>8600</v>
      </c>
      <c r="L52">
        <v>12</v>
      </c>
      <c r="M52">
        <v>8.3000000000000007</v>
      </c>
      <c r="N52">
        <v>39</v>
      </c>
      <c r="P52">
        <v>0.06</v>
      </c>
      <c r="Q52">
        <v>35</v>
      </c>
      <c r="R52">
        <v>15200</v>
      </c>
      <c r="S52">
        <v>7</v>
      </c>
      <c r="T52">
        <v>134</v>
      </c>
      <c r="U52">
        <v>172</v>
      </c>
      <c r="V52">
        <v>262</v>
      </c>
      <c r="W52">
        <v>25651</v>
      </c>
      <c r="X52">
        <v>1.02</v>
      </c>
      <c r="Y52">
        <v>8.3000000000000007</v>
      </c>
      <c r="AC52" t="s">
        <v>644</v>
      </c>
    </row>
    <row r="53" spans="1:29">
      <c r="A53" t="s">
        <v>699</v>
      </c>
      <c r="B53" t="s">
        <v>679</v>
      </c>
      <c r="C53" t="s">
        <v>643</v>
      </c>
      <c r="D53">
        <v>55.001210999999998</v>
      </c>
      <c r="E53">
        <v>-114.11068</v>
      </c>
      <c r="F53">
        <v>704.09</v>
      </c>
      <c r="G53">
        <v>7.9</v>
      </c>
      <c r="H53">
        <v>741</v>
      </c>
      <c r="I53">
        <v>161</v>
      </c>
      <c r="J53">
        <v>357</v>
      </c>
      <c r="K53">
        <v>15300</v>
      </c>
      <c r="L53">
        <v>17</v>
      </c>
      <c r="M53">
        <v>2.2999999999999998</v>
      </c>
      <c r="N53">
        <v>72</v>
      </c>
      <c r="Q53">
        <v>51</v>
      </c>
      <c r="R53">
        <v>26000</v>
      </c>
      <c r="S53">
        <v>15</v>
      </c>
      <c r="T53">
        <v>8</v>
      </c>
      <c r="V53">
        <v>1380</v>
      </c>
      <c r="W53">
        <v>43754.79</v>
      </c>
      <c r="X53">
        <v>1.032</v>
      </c>
      <c r="Y53">
        <v>7.2</v>
      </c>
      <c r="AC53" t="s">
        <v>644</v>
      </c>
    </row>
    <row r="54" spans="1:29">
      <c r="A54" t="s">
        <v>700</v>
      </c>
      <c r="B54" t="s">
        <v>679</v>
      </c>
      <c r="C54" t="s">
        <v>643</v>
      </c>
      <c r="D54">
        <v>55.253373000000003</v>
      </c>
      <c r="E54">
        <v>-118.341583</v>
      </c>
      <c r="F54">
        <v>2750</v>
      </c>
      <c r="G54">
        <v>0.02</v>
      </c>
      <c r="H54">
        <v>105</v>
      </c>
      <c r="I54">
        <v>12.8</v>
      </c>
      <c r="J54">
        <v>8.81</v>
      </c>
      <c r="K54">
        <v>258</v>
      </c>
      <c r="L54">
        <v>0.12</v>
      </c>
      <c r="M54">
        <v>0.09</v>
      </c>
      <c r="O54">
        <v>1.24</v>
      </c>
      <c r="Q54">
        <v>1.5</v>
      </c>
      <c r="R54">
        <v>207</v>
      </c>
      <c r="S54">
        <v>1</v>
      </c>
      <c r="T54">
        <v>272</v>
      </c>
      <c r="V54">
        <v>332</v>
      </c>
      <c r="W54">
        <v>1009.64</v>
      </c>
      <c r="Y54">
        <v>7.38</v>
      </c>
      <c r="AC54" t="s">
        <v>644</v>
      </c>
    </row>
    <row r="55" spans="1:29">
      <c r="A55" t="s">
        <v>701</v>
      </c>
      <c r="B55" t="s">
        <v>679</v>
      </c>
      <c r="C55" t="s">
        <v>643</v>
      </c>
      <c r="D55">
        <v>55.433365000000002</v>
      </c>
      <c r="E55">
        <v>-118.254909</v>
      </c>
      <c r="F55">
        <v>2670.05</v>
      </c>
      <c r="G55">
        <v>115</v>
      </c>
      <c r="H55">
        <v>22700</v>
      </c>
      <c r="I55">
        <v>3730</v>
      </c>
      <c r="J55">
        <v>3800</v>
      </c>
      <c r="K55">
        <v>51600</v>
      </c>
      <c r="L55">
        <v>45</v>
      </c>
      <c r="M55">
        <v>3.2</v>
      </c>
      <c r="N55">
        <v>37</v>
      </c>
      <c r="P55">
        <v>4.5</v>
      </c>
      <c r="Q55">
        <v>660</v>
      </c>
      <c r="R55">
        <v>153100</v>
      </c>
      <c r="S55">
        <v>6</v>
      </c>
      <c r="T55">
        <v>448</v>
      </c>
      <c r="V55">
        <v>95</v>
      </c>
      <c r="W55">
        <v>246460.2</v>
      </c>
      <c r="X55">
        <v>1.1739999999999999</v>
      </c>
      <c r="Y55">
        <v>6.66</v>
      </c>
      <c r="AC55" t="s">
        <v>644</v>
      </c>
    </row>
    <row r="56" spans="1:29">
      <c r="A56" t="s">
        <v>702</v>
      </c>
      <c r="B56" t="s">
        <v>679</v>
      </c>
      <c r="C56" t="s">
        <v>643</v>
      </c>
      <c r="D56">
        <v>55.393265999999997</v>
      </c>
      <c r="E56">
        <v>-118.428044</v>
      </c>
      <c r="F56">
        <v>2859.02</v>
      </c>
      <c r="G56">
        <v>39</v>
      </c>
      <c r="H56">
        <v>27500</v>
      </c>
      <c r="I56">
        <v>1560</v>
      </c>
      <c r="J56">
        <v>3060</v>
      </c>
      <c r="K56">
        <v>68800</v>
      </c>
      <c r="L56">
        <v>37</v>
      </c>
      <c r="M56">
        <v>3.1</v>
      </c>
      <c r="N56">
        <v>505</v>
      </c>
      <c r="O56">
        <v>1.6</v>
      </c>
      <c r="P56">
        <v>6.3</v>
      </c>
      <c r="Q56">
        <v>510</v>
      </c>
      <c r="R56">
        <v>162000</v>
      </c>
      <c r="S56">
        <v>11</v>
      </c>
      <c r="T56">
        <v>438</v>
      </c>
      <c r="V56">
        <v>121</v>
      </c>
      <c r="W56">
        <v>261701.34</v>
      </c>
      <c r="X56">
        <v>1.179</v>
      </c>
      <c r="Y56">
        <v>6.24</v>
      </c>
      <c r="AC56" t="s">
        <v>644</v>
      </c>
    </row>
    <row r="57" spans="1:29">
      <c r="A57" t="s">
        <v>703</v>
      </c>
      <c r="B57" t="s">
        <v>679</v>
      </c>
      <c r="C57" t="s">
        <v>643</v>
      </c>
      <c r="D57">
        <v>55.800535000000004</v>
      </c>
      <c r="E57">
        <v>-117.605451</v>
      </c>
      <c r="F57">
        <v>2023.87</v>
      </c>
      <c r="G57">
        <v>82</v>
      </c>
      <c r="H57">
        <v>18330</v>
      </c>
      <c r="I57">
        <v>3030</v>
      </c>
      <c r="J57">
        <v>2690</v>
      </c>
      <c r="K57">
        <v>46800</v>
      </c>
      <c r="L57">
        <v>59</v>
      </c>
      <c r="N57">
        <v>52</v>
      </c>
      <c r="P57">
        <v>12</v>
      </c>
      <c r="Q57">
        <v>545</v>
      </c>
      <c r="R57">
        <v>133200</v>
      </c>
      <c r="S57">
        <v>13</v>
      </c>
      <c r="T57">
        <v>1000</v>
      </c>
      <c r="V57">
        <v>131</v>
      </c>
      <c r="W57">
        <v>216161.97</v>
      </c>
      <c r="X57">
        <v>1.139</v>
      </c>
      <c r="Y57">
        <v>6.48</v>
      </c>
      <c r="AC57" t="s">
        <v>644</v>
      </c>
    </row>
    <row r="58" spans="1:29">
      <c r="A58" t="s">
        <v>703</v>
      </c>
      <c r="B58" t="s">
        <v>679</v>
      </c>
      <c r="C58" t="s">
        <v>643</v>
      </c>
      <c r="D58">
        <v>55.800535000000004</v>
      </c>
      <c r="E58">
        <v>-117.605451</v>
      </c>
      <c r="F58">
        <v>1861.41</v>
      </c>
      <c r="G58">
        <v>94</v>
      </c>
      <c r="H58">
        <v>20600</v>
      </c>
      <c r="I58">
        <v>3400</v>
      </c>
      <c r="J58">
        <v>3000</v>
      </c>
      <c r="K58">
        <v>61600</v>
      </c>
      <c r="L58">
        <v>84</v>
      </c>
      <c r="M58">
        <v>2.6</v>
      </c>
      <c r="N58">
        <v>21</v>
      </c>
      <c r="O58">
        <v>3.4</v>
      </c>
      <c r="P58">
        <v>6.3</v>
      </c>
      <c r="Q58">
        <v>680</v>
      </c>
      <c r="R58">
        <v>166000</v>
      </c>
      <c r="S58">
        <v>1</v>
      </c>
      <c r="T58">
        <v>1330</v>
      </c>
      <c r="V58">
        <v>407</v>
      </c>
      <c r="W58">
        <v>270296.31</v>
      </c>
      <c r="X58">
        <v>1.1559999999999999</v>
      </c>
      <c r="Y58">
        <v>7</v>
      </c>
      <c r="AC58" t="s">
        <v>644</v>
      </c>
    </row>
    <row r="59" spans="1:29">
      <c r="A59" t="s">
        <v>671</v>
      </c>
      <c r="B59" t="s">
        <v>679</v>
      </c>
      <c r="C59" t="s">
        <v>643</v>
      </c>
      <c r="D59">
        <v>55.834705999999997</v>
      </c>
      <c r="E59">
        <v>-117.385181</v>
      </c>
      <c r="F59">
        <v>1758.7</v>
      </c>
      <c r="G59">
        <v>95</v>
      </c>
      <c r="H59">
        <v>17100</v>
      </c>
      <c r="I59">
        <v>2100</v>
      </c>
      <c r="J59">
        <v>2560</v>
      </c>
      <c r="K59">
        <v>63900</v>
      </c>
      <c r="L59">
        <v>46</v>
      </c>
      <c r="M59">
        <v>1.8</v>
      </c>
      <c r="N59">
        <v>361</v>
      </c>
      <c r="O59">
        <v>1.6</v>
      </c>
      <c r="P59">
        <v>0.63</v>
      </c>
      <c r="Q59">
        <v>450</v>
      </c>
      <c r="R59">
        <v>139000</v>
      </c>
      <c r="S59">
        <v>14</v>
      </c>
      <c r="T59">
        <v>571</v>
      </c>
      <c r="V59">
        <v>231</v>
      </c>
      <c r="W59">
        <v>225871.66</v>
      </c>
      <c r="X59">
        <v>1.153</v>
      </c>
      <c r="Y59">
        <v>6.85</v>
      </c>
      <c r="AC59" t="s">
        <v>644</v>
      </c>
    </row>
    <row r="60" spans="1:29">
      <c r="A60" t="s">
        <v>704</v>
      </c>
      <c r="B60" t="s">
        <v>679</v>
      </c>
      <c r="C60" t="s">
        <v>643</v>
      </c>
      <c r="D60">
        <v>55.960842999999997</v>
      </c>
      <c r="E60">
        <v>-119.70526599999999</v>
      </c>
      <c r="F60">
        <v>3252.83</v>
      </c>
      <c r="G60">
        <v>89</v>
      </c>
      <c r="H60">
        <v>15790</v>
      </c>
      <c r="I60">
        <v>3460</v>
      </c>
      <c r="J60">
        <v>1180</v>
      </c>
      <c r="K60">
        <v>48600</v>
      </c>
      <c r="L60">
        <v>96</v>
      </c>
      <c r="M60">
        <v>2.7</v>
      </c>
      <c r="N60">
        <v>388</v>
      </c>
      <c r="P60">
        <v>8.6999999999999993</v>
      </c>
      <c r="Q60">
        <v>1120</v>
      </c>
      <c r="R60">
        <v>110200</v>
      </c>
      <c r="S60">
        <v>1</v>
      </c>
      <c r="T60">
        <v>468</v>
      </c>
      <c r="V60">
        <v>247</v>
      </c>
      <c r="W60">
        <v>179698.06</v>
      </c>
      <c r="X60">
        <v>1.1259999999999999</v>
      </c>
      <c r="Y60">
        <v>6.72</v>
      </c>
      <c r="AC60" t="s">
        <v>644</v>
      </c>
    </row>
    <row r="61" spans="1:29">
      <c r="A61" t="s">
        <v>705</v>
      </c>
      <c r="B61" t="s">
        <v>679</v>
      </c>
      <c r="C61" t="s">
        <v>643</v>
      </c>
      <c r="D61">
        <v>56.185025000000003</v>
      </c>
      <c r="E61">
        <v>-118.91608100000001</v>
      </c>
      <c r="F61">
        <v>2239.06</v>
      </c>
      <c r="G61">
        <v>79</v>
      </c>
      <c r="H61">
        <v>22000</v>
      </c>
      <c r="I61">
        <v>2000</v>
      </c>
      <c r="J61">
        <v>2130</v>
      </c>
      <c r="K61">
        <v>64000</v>
      </c>
      <c r="L61">
        <v>30</v>
      </c>
      <c r="M61">
        <v>4.5999999999999996</v>
      </c>
      <c r="N61">
        <v>418</v>
      </c>
      <c r="O61">
        <v>2.2000000000000002</v>
      </c>
      <c r="P61">
        <v>10</v>
      </c>
      <c r="Q61">
        <v>810</v>
      </c>
      <c r="R61">
        <v>131600</v>
      </c>
      <c r="S61">
        <v>23</v>
      </c>
      <c r="T61">
        <v>333</v>
      </c>
      <c r="V61">
        <v>73</v>
      </c>
      <c r="W61">
        <v>212929.83</v>
      </c>
      <c r="X61">
        <v>1.161</v>
      </c>
      <c r="Y61">
        <v>6.42</v>
      </c>
      <c r="AC61" t="s">
        <v>644</v>
      </c>
    </row>
    <row r="62" spans="1:29">
      <c r="A62" t="s">
        <v>706</v>
      </c>
      <c r="B62" t="s">
        <v>707</v>
      </c>
      <c r="C62" t="s">
        <v>144</v>
      </c>
      <c r="D62">
        <v>53.790790000000001</v>
      </c>
      <c r="E62">
        <v>-112.863741</v>
      </c>
      <c r="F62">
        <v>906.7</v>
      </c>
      <c r="G62">
        <v>6.59</v>
      </c>
      <c r="H62">
        <v>1914.18</v>
      </c>
      <c r="I62">
        <v>230.12</v>
      </c>
      <c r="J62">
        <v>753.12</v>
      </c>
      <c r="K62">
        <v>26882.2</v>
      </c>
      <c r="M62">
        <v>190.37</v>
      </c>
      <c r="N62">
        <v>198.74</v>
      </c>
      <c r="Q62">
        <v>255.22</v>
      </c>
      <c r="R62">
        <v>46128.6</v>
      </c>
      <c r="V62">
        <v>687.22</v>
      </c>
      <c r="W62">
        <v>96650.4</v>
      </c>
      <c r="X62">
        <v>1.046</v>
      </c>
      <c r="Y62">
        <v>7.09</v>
      </c>
      <c r="Z62">
        <v>-92.1</v>
      </c>
      <c r="AA62">
        <v>8.27</v>
      </c>
      <c r="AB62">
        <v>0.70852999999999999</v>
      </c>
      <c r="AC62" t="s">
        <v>683</v>
      </c>
    </row>
    <row r="63" spans="1:29">
      <c r="A63" t="s">
        <v>708</v>
      </c>
      <c r="B63" t="s">
        <v>707</v>
      </c>
      <c r="C63" t="s">
        <v>144</v>
      </c>
      <c r="D63">
        <v>52.926375999999998</v>
      </c>
      <c r="E63">
        <v>-114.444074</v>
      </c>
      <c r="F63">
        <v>1791.5</v>
      </c>
      <c r="G63">
        <v>2.64</v>
      </c>
      <c r="H63">
        <v>70.040000000000006</v>
      </c>
      <c r="I63">
        <v>20.3</v>
      </c>
      <c r="J63">
        <v>30.45</v>
      </c>
      <c r="K63">
        <v>9206.0499999999993</v>
      </c>
      <c r="M63">
        <v>64.760000000000005</v>
      </c>
      <c r="N63">
        <v>893.2</v>
      </c>
      <c r="Q63">
        <v>36.03</v>
      </c>
      <c r="R63">
        <v>14717.5</v>
      </c>
      <c r="T63">
        <v>4.0599999999999996</v>
      </c>
      <c r="V63">
        <v>1383.45</v>
      </c>
      <c r="W63">
        <v>25476.5</v>
      </c>
      <c r="X63">
        <v>1.0149999999999999</v>
      </c>
      <c r="Y63">
        <v>7.78</v>
      </c>
      <c r="Z63">
        <v>-84.5</v>
      </c>
      <c r="AA63">
        <v>-4.58</v>
      </c>
      <c r="AB63">
        <v>0.70896000000000003</v>
      </c>
      <c r="AC63" t="s">
        <v>683</v>
      </c>
    </row>
    <row r="64" spans="1:29">
      <c r="A64" t="s">
        <v>709</v>
      </c>
      <c r="B64" t="s">
        <v>707</v>
      </c>
      <c r="C64" t="s">
        <v>144</v>
      </c>
      <c r="D64">
        <v>53.886768000000004</v>
      </c>
      <c r="E64">
        <v>-113.53904799999999</v>
      </c>
      <c r="F64">
        <v>841</v>
      </c>
      <c r="G64">
        <v>3.76</v>
      </c>
      <c r="H64">
        <v>950.04</v>
      </c>
      <c r="I64">
        <v>83.52</v>
      </c>
      <c r="J64">
        <v>354.96</v>
      </c>
      <c r="K64">
        <v>22341.599999999999</v>
      </c>
      <c r="M64">
        <v>283.97000000000003</v>
      </c>
      <c r="N64">
        <v>167.04</v>
      </c>
      <c r="Q64">
        <v>179.57</v>
      </c>
      <c r="R64">
        <v>36018</v>
      </c>
      <c r="T64">
        <v>104.4</v>
      </c>
      <c r="V64">
        <v>1029.3800000000001</v>
      </c>
      <c r="W64">
        <v>64728</v>
      </c>
      <c r="X64">
        <v>1.044</v>
      </c>
      <c r="Y64">
        <v>6.83</v>
      </c>
      <c r="Z64">
        <v>-90.3</v>
      </c>
      <c r="AA64">
        <v>-7.41</v>
      </c>
      <c r="AB64">
        <v>0.70787999999999995</v>
      </c>
      <c r="AC64" t="s">
        <v>683</v>
      </c>
    </row>
    <row r="65" spans="1:29">
      <c r="A65" t="s">
        <v>710</v>
      </c>
      <c r="B65" t="s">
        <v>707</v>
      </c>
      <c r="C65" t="s">
        <v>144</v>
      </c>
      <c r="D65">
        <v>53.101931999999998</v>
      </c>
      <c r="E65">
        <v>-112.8475</v>
      </c>
      <c r="F65">
        <v>1017</v>
      </c>
      <c r="G65">
        <v>3.45</v>
      </c>
      <c r="H65">
        <v>580.46</v>
      </c>
      <c r="I65">
        <v>62.64</v>
      </c>
      <c r="J65">
        <v>229.68</v>
      </c>
      <c r="K65">
        <v>22237.200000000001</v>
      </c>
      <c r="M65">
        <v>255.78</v>
      </c>
      <c r="N65">
        <v>187.92</v>
      </c>
      <c r="Q65">
        <v>141.97999999999999</v>
      </c>
      <c r="R65">
        <v>35391.599999999999</v>
      </c>
      <c r="V65">
        <v>1711.12</v>
      </c>
      <c r="W65">
        <v>63162</v>
      </c>
      <c r="X65">
        <v>1.044</v>
      </c>
      <c r="Y65">
        <v>6.82</v>
      </c>
      <c r="Z65">
        <v>-84.8</v>
      </c>
      <c r="AA65">
        <v>-6.92</v>
      </c>
      <c r="AB65">
        <v>0.70789000000000002</v>
      </c>
      <c r="AC65" t="s">
        <v>683</v>
      </c>
    </row>
    <row r="66" spans="1:29">
      <c r="A66" t="s">
        <v>711</v>
      </c>
      <c r="B66" t="s">
        <v>707</v>
      </c>
      <c r="C66" t="s">
        <v>144</v>
      </c>
      <c r="D66">
        <v>52.308653999999997</v>
      </c>
      <c r="E66">
        <v>-113.67254800000001</v>
      </c>
      <c r="F66">
        <v>1600</v>
      </c>
      <c r="G66">
        <v>1.22</v>
      </c>
      <c r="H66">
        <v>35.46</v>
      </c>
      <c r="I66">
        <v>21.27</v>
      </c>
      <c r="J66">
        <v>10.130000000000001</v>
      </c>
      <c r="K66">
        <v>5875.4</v>
      </c>
      <c r="M66">
        <v>23.81</v>
      </c>
      <c r="N66">
        <v>60.78</v>
      </c>
      <c r="Q66">
        <v>11.45</v>
      </c>
      <c r="R66">
        <v>7435.42</v>
      </c>
      <c r="V66">
        <v>3483.71</v>
      </c>
      <c r="W66">
        <v>15600.2</v>
      </c>
      <c r="X66">
        <v>1.0129999999999999</v>
      </c>
      <c r="Y66">
        <v>7.17</v>
      </c>
      <c r="Z66">
        <v>-98.2</v>
      </c>
      <c r="AA66">
        <v>-7.98</v>
      </c>
      <c r="AB66">
        <v>0.70816000000000001</v>
      </c>
      <c r="AC66" t="s">
        <v>683</v>
      </c>
    </row>
    <row r="67" spans="1:29">
      <c r="A67" t="s">
        <v>712</v>
      </c>
      <c r="B67" t="s">
        <v>707</v>
      </c>
      <c r="C67" t="s">
        <v>144</v>
      </c>
      <c r="D67">
        <v>53.699869999999997</v>
      </c>
      <c r="E67">
        <v>-114.63610799999999</v>
      </c>
      <c r="F67">
        <v>1246</v>
      </c>
      <c r="G67">
        <v>1.73</v>
      </c>
      <c r="H67">
        <v>140.21</v>
      </c>
      <c r="I67">
        <v>40.64</v>
      </c>
      <c r="J67">
        <v>50.8</v>
      </c>
      <c r="K67">
        <v>10769.6</v>
      </c>
      <c r="M67">
        <v>41.96</v>
      </c>
      <c r="N67">
        <v>81.28</v>
      </c>
      <c r="Q67">
        <v>27.43</v>
      </c>
      <c r="R67">
        <v>15036.8</v>
      </c>
      <c r="V67">
        <v>956.06</v>
      </c>
      <c r="W67">
        <v>24384</v>
      </c>
      <c r="X67">
        <v>1.016</v>
      </c>
      <c r="Y67">
        <v>7.83</v>
      </c>
      <c r="Z67">
        <v>-89.6</v>
      </c>
      <c r="AA67">
        <v>-5.64</v>
      </c>
      <c r="AB67">
        <v>0.70740999999999998</v>
      </c>
      <c r="AC67" t="s">
        <v>683</v>
      </c>
    </row>
    <row r="68" spans="1:29">
      <c r="A68" t="s">
        <v>713</v>
      </c>
      <c r="B68" t="s">
        <v>707</v>
      </c>
      <c r="C68" t="s">
        <v>144</v>
      </c>
      <c r="D68">
        <v>53.291122000000001</v>
      </c>
      <c r="E68">
        <v>-113.086378</v>
      </c>
      <c r="F68">
        <v>1226</v>
      </c>
      <c r="G68">
        <v>4.91</v>
      </c>
      <c r="H68">
        <v>559.58000000000004</v>
      </c>
      <c r="I68">
        <v>93.96</v>
      </c>
      <c r="J68">
        <v>281.88</v>
      </c>
      <c r="K68">
        <v>21819.599999999999</v>
      </c>
      <c r="M68">
        <v>241.16</v>
      </c>
      <c r="N68">
        <v>208.8</v>
      </c>
      <c r="Q68">
        <v>128.41</v>
      </c>
      <c r="R68">
        <v>35078.400000000001</v>
      </c>
      <c r="V68">
        <v>527.22</v>
      </c>
      <c r="W68">
        <v>60030</v>
      </c>
      <c r="X68">
        <v>1.044</v>
      </c>
      <c r="Y68">
        <v>6.92</v>
      </c>
      <c r="Z68">
        <v>-83.2</v>
      </c>
      <c r="AA68">
        <v>-6.29</v>
      </c>
      <c r="AB68">
        <v>0.70809999999999995</v>
      </c>
      <c r="AC68" t="s">
        <v>683</v>
      </c>
    </row>
    <row r="69" spans="1:29">
      <c r="A69" t="s">
        <v>714</v>
      </c>
      <c r="B69" t="s">
        <v>707</v>
      </c>
      <c r="C69" t="s">
        <v>144</v>
      </c>
      <c r="D69">
        <v>53.245631000000003</v>
      </c>
      <c r="E69">
        <v>-113.046938</v>
      </c>
      <c r="F69">
        <v>999</v>
      </c>
      <c r="G69">
        <v>5</v>
      </c>
      <c r="H69">
        <v>431</v>
      </c>
      <c r="I69">
        <v>107</v>
      </c>
      <c r="J69">
        <v>233</v>
      </c>
      <c r="K69">
        <v>20800</v>
      </c>
      <c r="L69">
        <v>8</v>
      </c>
      <c r="M69">
        <v>175</v>
      </c>
      <c r="N69">
        <v>181</v>
      </c>
      <c r="O69">
        <v>30.11</v>
      </c>
      <c r="P69">
        <v>0.5</v>
      </c>
      <c r="Q69">
        <v>104</v>
      </c>
      <c r="R69">
        <v>33300</v>
      </c>
      <c r="T69">
        <v>0</v>
      </c>
      <c r="W69">
        <v>55000</v>
      </c>
      <c r="X69">
        <v>1.036</v>
      </c>
      <c r="Y69">
        <v>7.4</v>
      </c>
      <c r="Z69">
        <v>-83</v>
      </c>
      <c r="AA69">
        <v>-8</v>
      </c>
      <c r="AB69">
        <v>0.70787</v>
      </c>
      <c r="AC69" t="s">
        <v>687</v>
      </c>
    </row>
    <row r="70" spans="1:29">
      <c r="A70" t="s">
        <v>715</v>
      </c>
      <c r="B70" t="s">
        <v>707</v>
      </c>
      <c r="C70" t="s">
        <v>144</v>
      </c>
      <c r="D70">
        <v>53.859276000000001</v>
      </c>
      <c r="E70">
        <v>-113.505849</v>
      </c>
      <c r="F70">
        <v>1050</v>
      </c>
      <c r="G70">
        <v>5</v>
      </c>
      <c r="H70">
        <v>1070</v>
      </c>
      <c r="I70">
        <v>102</v>
      </c>
      <c r="J70">
        <v>416</v>
      </c>
      <c r="K70">
        <v>22000</v>
      </c>
      <c r="L70">
        <v>7</v>
      </c>
      <c r="M70">
        <v>365</v>
      </c>
      <c r="N70">
        <v>172</v>
      </c>
      <c r="O70">
        <v>7.13</v>
      </c>
      <c r="P70">
        <v>0.62</v>
      </c>
      <c r="Q70">
        <v>182</v>
      </c>
      <c r="R70">
        <v>36100</v>
      </c>
      <c r="T70">
        <v>0</v>
      </c>
      <c r="W70">
        <v>60000</v>
      </c>
      <c r="X70">
        <v>1.04</v>
      </c>
      <c r="Y70">
        <v>7.3</v>
      </c>
      <c r="Z70">
        <v>-88</v>
      </c>
      <c r="AA70">
        <v>-9.4</v>
      </c>
      <c r="AB70">
        <v>0.70767999999999998</v>
      </c>
      <c r="AC70" t="s">
        <v>687</v>
      </c>
    </row>
    <row r="71" spans="1:29">
      <c r="A71" t="s">
        <v>716</v>
      </c>
      <c r="B71" t="s">
        <v>707</v>
      </c>
      <c r="C71" t="s">
        <v>144</v>
      </c>
      <c r="D71">
        <v>53.793317999999999</v>
      </c>
      <c r="E71">
        <v>-112.931372</v>
      </c>
      <c r="F71">
        <v>703</v>
      </c>
      <c r="G71">
        <v>8</v>
      </c>
      <c r="H71">
        <v>2020</v>
      </c>
      <c r="I71">
        <v>209</v>
      </c>
      <c r="J71">
        <v>884</v>
      </c>
      <c r="K71">
        <v>25100</v>
      </c>
      <c r="L71">
        <v>8</v>
      </c>
      <c r="M71">
        <v>203</v>
      </c>
      <c r="N71">
        <v>191</v>
      </c>
      <c r="O71">
        <v>8.1999999999999993</v>
      </c>
      <c r="P71">
        <v>1.19</v>
      </c>
      <c r="Q71">
        <v>230</v>
      </c>
      <c r="R71">
        <v>44700</v>
      </c>
      <c r="T71">
        <v>0</v>
      </c>
      <c r="W71">
        <v>74000</v>
      </c>
      <c r="X71">
        <v>1.05</v>
      </c>
      <c r="Y71">
        <v>7.1</v>
      </c>
      <c r="Z71">
        <v>-92</v>
      </c>
      <c r="AA71">
        <v>-9.5</v>
      </c>
      <c r="AB71">
        <v>0.70852000000000004</v>
      </c>
      <c r="AC71" t="s">
        <v>687</v>
      </c>
    </row>
    <row r="72" spans="1:29">
      <c r="A72" t="s">
        <v>717</v>
      </c>
      <c r="B72" t="s">
        <v>707</v>
      </c>
      <c r="C72" t="s">
        <v>144</v>
      </c>
      <c r="D72">
        <v>53.824835999999998</v>
      </c>
      <c r="E72">
        <v>-112.96410899999999</v>
      </c>
      <c r="F72">
        <v>676</v>
      </c>
      <c r="G72">
        <v>9</v>
      </c>
      <c r="H72">
        <v>2040</v>
      </c>
      <c r="I72">
        <v>275</v>
      </c>
      <c r="J72">
        <v>942</v>
      </c>
      <c r="K72">
        <v>25200</v>
      </c>
      <c r="L72">
        <v>8</v>
      </c>
      <c r="M72">
        <v>189</v>
      </c>
      <c r="N72">
        <v>184</v>
      </c>
      <c r="O72">
        <v>0.21</v>
      </c>
      <c r="P72">
        <v>0.41</v>
      </c>
      <c r="Q72">
        <v>217</v>
      </c>
      <c r="R72">
        <v>44500</v>
      </c>
      <c r="T72">
        <v>0</v>
      </c>
      <c r="W72">
        <v>74000</v>
      </c>
      <c r="X72">
        <v>1.0489999999999999</v>
      </c>
      <c r="Y72">
        <v>7.9</v>
      </c>
      <c r="AB72">
        <v>0.70894000000000001</v>
      </c>
      <c r="AC72" t="s">
        <v>687</v>
      </c>
    </row>
    <row r="73" spans="1:29">
      <c r="A73" t="s">
        <v>718</v>
      </c>
      <c r="B73" t="s">
        <v>707</v>
      </c>
      <c r="C73" t="s">
        <v>144</v>
      </c>
      <c r="D73">
        <v>49.077514000000001</v>
      </c>
      <c r="E73">
        <v>-110.843385</v>
      </c>
      <c r="F73">
        <v>747.07</v>
      </c>
      <c r="G73">
        <v>0.28000000000000003</v>
      </c>
      <c r="H73">
        <v>17</v>
      </c>
      <c r="I73">
        <v>10</v>
      </c>
      <c r="J73">
        <v>8</v>
      </c>
      <c r="K73">
        <v>1510</v>
      </c>
      <c r="L73">
        <v>5</v>
      </c>
      <c r="N73">
        <v>2</v>
      </c>
      <c r="O73">
        <v>1.8</v>
      </c>
      <c r="P73">
        <v>0.1</v>
      </c>
      <c r="Q73">
        <v>0.52</v>
      </c>
      <c r="R73">
        <v>994</v>
      </c>
      <c r="S73">
        <v>2</v>
      </c>
      <c r="T73">
        <v>5</v>
      </c>
      <c r="U73">
        <v>359</v>
      </c>
      <c r="V73">
        <v>1870</v>
      </c>
      <c r="W73">
        <v>3899.44</v>
      </c>
      <c r="X73">
        <v>1.004</v>
      </c>
      <c r="Y73">
        <v>8.1199999999999992</v>
      </c>
      <c r="AC73" t="s">
        <v>644</v>
      </c>
    </row>
    <row r="74" spans="1:29">
      <c r="A74" t="s">
        <v>719</v>
      </c>
      <c r="B74" t="s">
        <v>707</v>
      </c>
      <c r="C74" t="s">
        <v>144</v>
      </c>
      <c r="D74">
        <v>49.209763000000002</v>
      </c>
      <c r="E74">
        <v>-110.98054999999999</v>
      </c>
      <c r="F74">
        <v>770.53</v>
      </c>
      <c r="G74">
        <v>1.1000000000000001</v>
      </c>
      <c r="H74">
        <v>43</v>
      </c>
      <c r="I74">
        <v>13</v>
      </c>
      <c r="J74">
        <v>18</v>
      </c>
      <c r="K74">
        <v>4100</v>
      </c>
      <c r="L74">
        <v>5.2</v>
      </c>
      <c r="M74">
        <v>0.5</v>
      </c>
      <c r="N74">
        <v>8</v>
      </c>
      <c r="O74">
        <v>0.05</v>
      </c>
      <c r="Q74">
        <v>2.9</v>
      </c>
      <c r="R74">
        <v>5189</v>
      </c>
      <c r="S74">
        <v>2</v>
      </c>
      <c r="T74">
        <v>39</v>
      </c>
      <c r="U74">
        <v>324</v>
      </c>
      <c r="V74">
        <v>353</v>
      </c>
      <c r="W74">
        <v>9480.89</v>
      </c>
      <c r="X74">
        <v>1.01</v>
      </c>
      <c r="Y74">
        <v>8.8000000000000007</v>
      </c>
      <c r="AC74" t="s">
        <v>644</v>
      </c>
    </row>
    <row r="75" spans="1:29">
      <c r="A75" t="s">
        <v>720</v>
      </c>
      <c r="B75" t="s">
        <v>707</v>
      </c>
      <c r="C75" t="s">
        <v>144</v>
      </c>
      <c r="D75">
        <v>49.330568</v>
      </c>
      <c r="E75">
        <v>-110.482135</v>
      </c>
      <c r="F75">
        <v>960.73</v>
      </c>
      <c r="G75">
        <v>1.7</v>
      </c>
      <c r="H75">
        <v>36</v>
      </c>
      <c r="I75">
        <v>20</v>
      </c>
      <c r="J75">
        <v>9</v>
      </c>
      <c r="K75">
        <v>2620</v>
      </c>
      <c r="L75">
        <v>7.8</v>
      </c>
      <c r="M75">
        <v>0.5</v>
      </c>
      <c r="N75">
        <v>15</v>
      </c>
      <c r="Q75">
        <v>1.1000000000000001</v>
      </c>
      <c r="R75">
        <v>3372</v>
      </c>
      <c r="S75">
        <v>3</v>
      </c>
      <c r="T75">
        <v>9</v>
      </c>
      <c r="U75">
        <v>409</v>
      </c>
      <c r="V75">
        <v>600</v>
      </c>
      <c r="W75">
        <v>6825.08</v>
      </c>
      <c r="X75">
        <v>1.0109999999999999</v>
      </c>
      <c r="Y75">
        <v>8.81</v>
      </c>
      <c r="AC75" t="s">
        <v>644</v>
      </c>
    </row>
    <row r="76" spans="1:29">
      <c r="A76" t="s">
        <v>721</v>
      </c>
      <c r="B76" t="s">
        <v>707</v>
      </c>
      <c r="C76" t="s">
        <v>144</v>
      </c>
      <c r="D76">
        <v>49.384459</v>
      </c>
      <c r="E76">
        <v>-111.30028799999999</v>
      </c>
      <c r="F76">
        <v>739.14</v>
      </c>
      <c r="G76">
        <v>1.4</v>
      </c>
      <c r="H76">
        <v>51</v>
      </c>
      <c r="I76">
        <v>14</v>
      </c>
      <c r="J76">
        <v>18</v>
      </c>
      <c r="K76">
        <v>2540</v>
      </c>
      <c r="L76">
        <v>5.0999999999999996</v>
      </c>
      <c r="M76">
        <v>0.3</v>
      </c>
      <c r="N76">
        <v>16</v>
      </c>
      <c r="O76">
        <v>0.04</v>
      </c>
      <c r="Q76">
        <v>1.4</v>
      </c>
      <c r="R76">
        <v>3396</v>
      </c>
      <c r="S76">
        <v>4</v>
      </c>
      <c r="T76">
        <v>76</v>
      </c>
      <c r="U76">
        <v>158</v>
      </c>
      <c r="V76">
        <v>666</v>
      </c>
      <c r="W76">
        <v>6569.95</v>
      </c>
      <c r="X76">
        <v>1.01</v>
      </c>
      <c r="Y76">
        <v>8.0500000000000007</v>
      </c>
      <c r="AC76" t="s">
        <v>644</v>
      </c>
    </row>
    <row r="77" spans="1:29">
      <c r="A77" t="s">
        <v>722</v>
      </c>
      <c r="B77" t="s">
        <v>707</v>
      </c>
      <c r="C77" t="s">
        <v>144</v>
      </c>
      <c r="D77">
        <v>49.538891</v>
      </c>
      <c r="E77">
        <v>-110.982567</v>
      </c>
      <c r="F77">
        <v>673.61</v>
      </c>
      <c r="G77">
        <v>1.2</v>
      </c>
      <c r="H77">
        <v>19</v>
      </c>
      <c r="I77">
        <v>7</v>
      </c>
      <c r="J77">
        <v>7</v>
      </c>
      <c r="K77">
        <v>1970</v>
      </c>
      <c r="L77">
        <v>5.0999999999999996</v>
      </c>
      <c r="M77">
        <v>0.8</v>
      </c>
      <c r="N77">
        <v>11</v>
      </c>
      <c r="Q77">
        <v>1</v>
      </c>
      <c r="R77">
        <v>2758</v>
      </c>
      <c r="S77">
        <v>8</v>
      </c>
      <c r="T77">
        <v>16</v>
      </c>
      <c r="U77">
        <v>291</v>
      </c>
      <c r="V77">
        <v>393</v>
      </c>
      <c r="W77">
        <v>5440.1</v>
      </c>
      <c r="X77">
        <v>1.0069999999999999</v>
      </c>
      <c r="Y77">
        <v>8.67</v>
      </c>
      <c r="AC77" t="s">
        <v>644</v>
      </c>
    </row>
    <row r="78" spans="1:29">
      <c r="A78" t="s">
        <v>723</v>
      </c>
      <c r="B78" t="s">
        <v>707</v>
      </c>
      <c r="C78" t="s">
        <v>144</v>
      </c>
      <c r="D78">
        <v>49.942346999999998</v>
      </c>
      <c r="E78">
        <v>-111.628221</v>
      </c>
      <c r="F78">
        <v>667.82</v>
      </c>
      <c r="G78">
        <v>0.5</v>
      </c>
      <c r="H78">
        <v>13</v>
      </c>
      <c r="I78">
        <v>6</v>
      </c>
      <c r="J78">
        <v>5</v>
      </c>
      <c r="K78">
        <v>2766</v>
      </c>
      <c r="L78">
        <v>6</v>
      </c>
      <c r="M78">
        <v>1.6</v>
      </c>
      <c r="N78">
        <v>28</v>
      </c>
      <c r="Q78">
        <v>1.6</v>
      </c>
      <c r="R78">
        <v>3672</v>
      </c>
      <c r="S78">
        <v>15</v>
      </c>
      <c r="T78">
        <v>19</v>
      </c>
      <c r="U78">
        <v>433</v>
      </c>
      <c r="V78">
        <v>664</v>
      </c>
      <c r="W78">
        <v>7470.25</v>
      </c>
      <c r="X78">
        <v>1.0089999999999999</v>
      </c>
      <c r="Y78">
        <v>8.23</v>
      </c>
      <c r="AC78" t="s">
        <v>644</v>
      </c>
    </row>
    <row r="79" spans="1:29">
      <c r="A79" t="s">
        <v>724</v>
      </c>
      <c r="B79" t="s">
        <v>707</v>
      </c>
      <c r="C79" t="s">
        <v>144</v>
      </c>
      <c r="D79">
        <v>50.474938000000002</v>
      </c>
      <c r="E79">
        <v>-110.379183</v>
      </c>
      <c r="F79">
        <v>701.04</v>
      </c>
      <c r="G79">
        <v>1.1000000000000001</v>
      </c>
      <c r="H79">
        <v>44</v>
      </c>
      <c r="I79">
        <v>100</v>
      </c>
      <c r="J79">
        <v>11</v>
      </c>
      <c r="K79">
        <v>3068</v>
      </c>
      <c r="L79">
        <v>11</v>
      </c>
      <c r="M79">
        <v>1.1000000000000001</v>
      </c>
      <c r="N79">
        <v>24</v>
      </c>
      <c r="Q79">
        <v>1.6</v>
      </c>
      <c r="R79">
        <v>3800</v>
      </c>
      <c r="S79">
        <v>8</v>
      </c>
      <c r="T79">
        <v>27</v>
      </c>
      <c r="U79">
        <v>490</v>
      </c>
      <c r="V79">
        <v>410</v>
      </c>
      <c r="W79">
        <v>7549.84</v>
      </c>
      <c r="X79">
        <v>1.0069999999999999</v>
      </c>
      <c r="Y79">
        <v>9.1</v>
      </c>
      <c r="AC79" t="s">
        <v>644</v>
      </c>
    </row>
    <row r="80" spans="1:29">
      <c r="A80" t="s">
        <v>725</v>
      </c>
      <c r="B80" t="s">
        <v>707</v>
      </c>
      <c r="C80" t="s">
        <v>144</v>
      </c>
      <c r="D80">
        <v>50.534623000000003</v>
      </c>
      <c r="E80">
        <v>-111.733588</v>
      </c>
      <c r="F80">
        <v>784.86</v>
      </c>
      <c r="G80">
        <v>3.4</v>
      </c>
      <c r="H80">
        <v>155</v>
      </c>
      <c r="I80">
        <v>33</v>
      </c>
      <c r="J80">
        <v>45</v>
      </c>
      <c r="K80">
        <v>7800</v>
      </c>
      <c r="L80">
        <v>10.5</v>
      </c>
      <c r="M80">
        <v>17</v>
      </c>
      <c r="N80">
        <v>76</v>
      </c>
      <c r="P80">
        <v>0.14000000000000001</v>
      </c>
      <c r="Q80">
        <v>17</v>
      </c>
      <c r="R80">
        <v>11590</v>
      </c>
      <c r="S80">
        <v>28</v>
      </c>
      <c r="T80">
        <v>57</v>
      </c>
      <c r="U80">
        <v>177</v>
      </c>
      <c r="V80">
        <v>305</v>
      </c>
      <c r="W80">
        <v>19836</v>
      </c>
      <c r="X80">
        <v>1.016</v>
      </c>
      <c r="Y80">
        <v>8.2200000000000006</v>
      </c>
      <c r="AC80" t="s">
        <v>644</v>
      </c>
    </row>
    <row r="81" spans="1:29">
      <c r="A81" t="s">
        <v>726</v>
      </c>
      <c r="B81" t="s">
        <v>707</v>
      </c>
      <c r="C81" t="s">
        <v>144</v>
      </c>
      <c r="D81">
        <v>50.666407</v>
      </c>
      <c r="E81">
        <v>-110.898302</v>
      </c>
      <c r="F81">
        <v>746.76</v>
      </c>
      <c r="G81">
        <v>1.9</v>
      </c>
      <c r="H81">
        <v>10</v>
      </c>
      <c r="I81">
        <v>14</v>
      </c>
      <c r="J81">
        <v>7</v>
      </c>
      <c r="K81">
        <v>3360</v>
      </c>
      <c r="L81">
        <v>10</v>
      </c>
      <c r="M81">
        <v>1</v>
      </c>
      <c r="N81">
        <v>39</v>
      </c>
      <c r="Q81">
        <v>1.7</v>
      </c>
      <c r="R81">
        <v>4800</v>
      </c>
      <c r="S81">
        <v>14</v>
      </c>
      <c r="T81">
        <v>80</v>
      </c>
      <c r="U81">
        <v>620</v>
      </c>
      <c r="V81">
        <v>480</v>
      </c>
      <c r="W81">
        <v>9602.08</v>
      </c>
      <c r="X81">
        <v>1.0069999999999999</v>
      </c>
      <c r="Y81">
        <v>8.58</v>
      </c>
      <c r="AC81" t="s">
        <v>644</v>
      </c>
    </row>
    <row r="82" spans="1:29">
      <c r="A82" t="s">
        <v>727</v>
      </c>
      <c r="B82" t="s">
        <v>707</v>
      </c>
      <c r="C82" t="s">
        <v>144</v>
      </c>
      <c r="D82">
        <v>50.722341</v>
      </c>
      <c r="E82">
        <v>-111.423</v>
      </c>
      <c r="F82">
        <v>826.62</v>
      </c>
      <c r="G82">
        <v>6.4</v>
      </c>
      <c r="H82">
        <v>208</v>
      </c>
      <c r="I82">
        <v>49</v>
      </c>
      <c r="J82">
        <v>64</v>
      </c>
      <c r="K82">
        <v>9650</v>
      </c>
      <c r="L82">
        <v>11</v>
      </c>
      <c r="M82">
        <v>18</v>
      </c>
      <c r="N82">
        <v>86</v>
      </c>
      <c r="P82">
        <v>0.2</v>
      </c>
      <c r="Q82">
        <v>29</v>
      </c>
      <c r="R82">
        <v>15130</v>
      </c>
      <c r="S82">
        <v>10</v>
      </c>
      <c r="T82">
        <v>31</v>
      </c>
      <c r="U82">
        <v>304</v>
      </c>
      <c r="V82">
        <v>13</v>
      </c>
      <c r="W82">
        <v>25570.86</v>
      </c>
      <c r="X82">
        <v>1.0209999999999999</v>
      </c>
      <c r="Y82">
        <v>8.75</v>
      </c>
      <c r="AC82" t="s">
        <v>644</v>
      </c>
    </row>
    <row r="83" spans="1:29">
      <c r="A83" t="s">
        <v>728</v>
      </c>
      <c r="B83" t="s">
        <v>707</v>
      </c>
      <c r="C83" t="s">
        <v>144</v>
      </c>
      <c r="D83">
        <v>50.753773000000002</v>
      </c>
      <c r="E83">
        <v>-111.14791200000001</v>
      </c>
      <c r="F83">
        <v>768.1</v>
      </c>
      <c r="G83">
        <v>2</v>
      </c>
      <c r="H83">
        <v>25</v>
      </c>
      <c r="I83">
        <v>27</v>
      </c>
      <c r="J83">
        <v>12</v>
      </c>
      <c r="K83">
        <v>4240</v>
      </c>
      <c r="L83">
        <v>8.1</v>
      </c>
      <c r="M83">
        <v>1.3</v>
      </c>
      <c r="N83">
        <v>44</v>
      </c>
      <c r="Q83">
        <v>3.7</v>
      </c>
      <c r="R83">
        <v>6388</v>
      </c>
      <c r="S83">
        <v>18</v>
      </c>
      <c r="T83">
        <v>68</v>
      </c>
      <c r="U83">
        <v>366</v>
      </c>
      <c r="V83">
        <v>263</v>
      </c>
      <c r="W83">
        <v>11569.59</v>
      </c>
      <c r="X83">
        <v>1.012</v>
      </c>
      <c r="Y83">
        <v>8.35</v>
      </c>
      <c r="AC83" t="s">
        <v>644</v>
      </c>
    </row>
    <row r="84" spans="1:29">
      <c r="A84" t="s">
        <v>729</v>
      </c>
      <c r="B84" t="s">
        <v>707</v>
      </c>
      <c r="C84" t="s">
        <v>144</v>
      </c>
      <c r="D84">
        <v>50.941659999999999</v>
      </c>
      <c r="E84">
        <v>-110.974947</v>
      </c>
      <c r="F84">
        <v>670.56</v>
      </c>
      <c r="G84">
        <v>2.5</v>
      </c>
      <c r="H84">
        <v>429</v>
      </c>
      <c r="I84">
        <v>86</v>
      </c>
      <c r="J84">
        <v>17</v>
      </c>
      <c r="K84">
        <v>4260</v>
      </c>
      <c r="L84">
        <v>12</v>
      </c>
      <c r="M84">
        <v>4.4000000000000004</v>
      </c>
      <c r="N84">
        <v>57</v>
      </c>
      <c r="Q84">
        <v>15</v>
      </c>
      <c r="R84">
        <v>6976</v>
      </c>
      <c r="S84">
        <v>14</v>
      </c>
      <c r="T84">
        <v>12</v>
      </c>
      <c r="U84">
        <v>245</v>
      </c>
      <c r="V84">
        <v>222</v>
      </c>
      <c r="W84">
        <v>12154.91</v>
      </c>
      <c r="X84">
        <v>1.0109999999999999</v>
      </c>
      <c r="Y84">
        <v>8.65</v>
      </c>
      <c r="AC84" t="s">
        <v>644</v>
      </c>
    </row>
    <row r="85" spans="1:29">
      <c r="A85" t="s">
        <v>730</v>
      </c>
      <c r="B85" t="s">
        <v>707</v>
      </c>
      <c r="C85" t="s">
        <v>144</v>
      </c>
      <c r="D85">
        <v>51.018605000000001</v>
      </c>
      <c r="E85">
        <v>-111.254192</v>
      </c>
      <c r="F85">
        <v>754.38</v>
      </c>
      <c r="G85">
        <v>2</v>
      </c>
      <c r="H85">
        <v>46</v>
      </c>
      <c r="I85">
        <v>21</v>
      </c>
      <c r="J85">
        <v>23</v>
      </c>
      <c r="K85">
        <v>4260</v>
      </c>
      <c r="L85">
        <v>9.4</v>
      </c>
      <c r="M85">
        <v>3.5</v>
      </c>
      <c r="N85">
        <v>40</v>
      </c>
      <c r="Q85">
        <v>3.6</v>
      </c>
      <c r="R85">
        <v>5890</v>
      </c>
      <c r="S85">
        <v>13</v>
      </c>
      <c r="T85">
        <v>49</v>
      </c>
      <c r="U85">
        <v>372</v>
      </c>
      <c r="V85">
        <v>357</v>
      </c>
      <c r="W85">
        <v>10788.83</v>
      </c>
      <c r="X85">
        <v>1.0109999999999999</v>
      </c>
      <c r="Y85">
        <v>8.81</v>
      </c>
      <c r="AC85" t="s">
        <v>644</v>
      </c>
    </row>
    <row r="86" spans="1:29">
      <c r="A86" t="s">
        <v>731</v>
      </c>
      <c r="B86" t="s">
        <v>707</v>
      </c>
      <c r="C86" t="s">
        <v>144</v>
      </c>
      <c r="D86">
        <v>51.157952999999999</v>
      </c>
      <c r="E86">
        <v>-110.522755</v>
      </c>
      <c r="F86">
        <v>823.57</v>
      </c>
      <c r="G86">
        <v>2.9</v>
      </c>
      <c r="H86">
        <v>110</v>
      </c>
      <c r="I86">
        <v>31</v>
      </c>
      <c r="J86">
        <v>26</v>
      </c>
      <c r="K86">
        <v>5680</v>
      </c>
      <c r="L86">
        <v>10</v>
      </c>
      <c r="M86">
        <v>3.4</v>
      </c>
      <c r="N86">
        <v>54</v>
      </c>
      <c r="P86">
        <v>1.1000000000000001</v>
      </c>
      <c r="Q86">
        <v>6</v>
      </c>
      <c r="R86">
        <v>8020</v>
      </c>
      <c r="S86">
        <v>20</v>
      </c>
      <c r="T86">
        <v>62</v>
      </c>
      <c r="V86">
        <v>132</v>
      </c>
      <c r="W86">
        <v>13481.13</v>
      </c>
      <c r="X86">
        <v>1.012</v>
      </c>
      <c r="Y86">
        <v>6.6</v>
      </c>
      <c r="AC86" t="s">
        <v>644</v>
      </c>
    </row>
    <row r="87" spans="1:29">
      <c r="A87" t="s">
        <v>732</v>
      </c>
      <c r="B87" t="s">
        <v>707</v>
      </c>
      <c r="C87" t="s">
        <v>144</v>
      </c>
      <c r="D87">
        <v>51.153264999999998</v>
      </c>
      <c r="E87">
        <v>-111.61411</v>
      </c>
      <c r="F87">
        <v>853.44</v>
      </c>
      <c r="G87">
        <v>2.2000000000000002</v>
      </c>
      <c r="H87">
        <v>58</v>
      </c>
      <c r="I87">
        <v>15</v>
      </c>
      <c r="J87">
        <v>18</v>
      </c>
      <c r="K87">
        <v>5400</v>
      </c>
      <c r="L87">
        <v>9.1</v>
      </c>
      <c r="M87">
        <v>7.7</v>
      </c>
      <c r="N87">
        <v>43</v>
      </c>
      <c r="Q87">
        <v>5.5</v>
      </c>
      <c r="R87">
        <v>7957</v>
      </c>
      <c r="S87">
        <v>20</v>
      </c>
      <c r="T87">
        <v>9</v>
      </c>
      <c r="U87">
        <v>286</v>
      </c>
      <c r="V87">
        <v>560</v>
      </c>
      <c r="W87">
        <v>14176.37</v>
      </c>
      <c r="X87">
        <v>1.014</v>
      </c>
      <c r="Y87">
        <v>8.4499999999999993</v>
      </c>
      <c r="AC87" t="s">
        <v>644</v>
      </c>
    </row>
    <row r="88" spans="1:29">
      <c r="A88" t="s">
        <v>733</v>
      </c>
      <c r="B88" t="s">
        <v>707</v>
      </c>
      <c r="C88" t="s">
        <v>144</v>
      </c>
      <c r="D88">
        <v>51.317936000000003</v>
      </c>
      <c r="E88">
        <v>-110.087834</v>
      </c>
      <c r="F88">
        <v>758.95</v>
      </c>
      <c r="G88">
        <v>3.6</v>
      </c>
      <c r="H88">
        <v>123</v>
      </c>
      <c r="I88">
        <v>29</v>
      </c>
      <c r="J88">
        <v>58</v>
      </c>
      <c r="K88">
        <v>7240</v>
      </c>
      <c r="L88">
        <v>12</v>
      </c>
      <c r="M88">
        <v>8.3000000000000007</v>
      </c>
      <c r="N88">
        <v>68</v>
      </c>
      <c r="Q88">
        <v>12</v>
      </c>
      <c r="R88">
        <v>10410</v>
      </c>
      <c r="S88">
        <v>29</v>
      </c>
      <c r="T88">
        <v>11</v>
      </c>
      <c r="U88">
        <v>81</v>
      </c>
      <c r="V88">
        <v>123</v>
      </c>
      <c r="W88">
        <v>17479.13</v>
      </c>
      <c r="X88">
        <v>1.0169999999999999</v>
      </c>
      <c r="Y88">
        <v>8.4499999999999993</v>
      </c>
      <c r="AC88" t="s">
        <v>644</v>
      </c>
    </row>
    <row r="89" spans="1:29">
      <c r="A89" t="s">
        <v>734</v>
      </c>
      <c r="B89" t="s">
        <v>707</v>
      </c>
      <c r="C89" t="s">
        <v>144</v>
      </c>
      <c r="D89">
        <v>51.275365000000001</v>
      </c>
      <c r="E89">
        <v>-110.25271499999999</v>
      </c>
      <c r="F89">
        <v>772.67</v>
      </c>
      <c r="G89">
        <v>4.3</v>
      </c>
      <c r="H89">
        <v>278</v>
      </c>
      <c r="I89">
        <v>30</v>
      </c>
      <c r="J89">
        <v>59</v>
      </c>
      <c r="K89">
        <v>6200</v>
      </c>
      <c r="L89">
        <v>11.5</v>
      </c>
      <c r="M89">
        <v>5.0999999999999996</v>
      </c>
      <c r="N89">
        <v>60</v>
      </c>
      <c r="Q89">
        <v>11</v>
      </c>
      <c r="R89">
        <v>9680</v>
      </c>
      <c r="S89">
        <v>26</v>
      </c>
      <c r="T89">
        <v>70</v>
      </c>
      <c r="U89">
        <v>202</v>
      </c>
      <c r="V89">
        <v>293</v>
      </c>
      <c r="W89">
        <v>16686.77</v>
      </c>
      <c r="X89">
        <v>1.016</v>
      </c>
      <c r="Y89">
        <v>8.57</v>
      </c>
      <c r="AC89" t="s">
        <v>644</v>
      </c>
    </row>
    <row r="90" spans="1:29">
      <c r="A90" t="s">
        <v>735</v>
      </c>
      <c r="B90" t="s">
        <v>707</v>
      </c>
      <c r="C90" t="s">
        <v>144</v>
      </c>
      <c r="D90">
        <v>51.381599000000001</v>
      </c>
      <c r="E90">
        <v>-110.53738</v>
      </c>
      <c r="F90">
        <v>804.06</v>
      </c>
      <c r="G90">
        <v>2.8</v>
      </c>
      <c r="H90">
        <v>667</v>
      </c>
      <c r="I90">
        <v>35</v>
      </c>
      <c r="J90">
        <v>90</v>
      </c>
      <c r="K90">
        <v>7320</v>
      </c>
      <c r="L90">
        <v>10</v>
      </c>
      <c r="M90">
        <v>4.5999999999999996</v>
      </c>
      <c r="N90">
        <v>83</v>
      </c>
      <c r="Q90">
        <v>12</v>
      </c>
      <c r="R90">
        <v>11765</v>
      </c>
      <c r="S90">
        <v>28</v>
      </c>
      <c r="T90">
        <v>24</v>
      </c>
      <c r="U90">
        <v>145</v>
      </c>
      <c r="V90">
        <v>280</v>
      </c>
      <c r="W90">
        <v>19891.05</v>
      </c>
      <c r="X90">
        <v>1.018</v>
      </c>
      <c r="Y90">
        <v>8.39</v>
      </c>
      <c r="AC90" t="s">
        <v>644</v>
      </c>
    </row>
    <row r="91" spans="1:29">
      <c r="A91" t="s">
        <v>736</v>
      </c>
      <c r="B91" t="s">
        <v>707</v>
      </c>
      <c r="C91" t="s">
        <v>144</v>
      </c>
      <c r="D91">
        <v>51.615955</v>
      </c>
      <c r="E91">
        <v>-111.74587699999999</v>
      </c>
      <c r="F91">
        <v>969.26</v>
      </c>
      <c r="G91">
        <v>2.2000000000000002</v>
      </c>
      <c r="H91">
        <v>74</v>
      </c>
      <c r="I91">
        <v>22</v>
      </c>
      <c r="J91">
        <v>32</v>
      </c>
      <c r="K91">
        <v>5920</v>
      </c>
      <c r="L91">
        <v>10</v>
      </c>
      <c r="M91">
        <v>3.8</v>
      </c>
      <c r="N91">
        <v>117</v>
      </c>
      <c r="Q91">
        <v>7</v>
      </c>
      <c r="R91">
        <v>8293</v>
      </c>
      <c r="S91">
        <v>66</v>
      </c>
      <c r="T91">
        <v>59</v>
      </c>
      <c r="U91">
        <v>253</v>
      </c>
      <c r="V91">
        <v>337</v>
      </c>
      <c r="W91">
        <v>14687.03</v>
      </c>
      <c r="X91">
        <v>1.016</v>
      </c>
      <c r="Y91">
        <v>8.82</v>
      </c>
      <c r="AC91" t="s">
        <v>644</v>
      </c>
    </row>
    <row r="92" spans="1:29">
      <c r="A92" t="s">
        <v>737</v>
      </c>
      <c r="B92" t="s">
        <v>707</v>
      </c>
      <c r="C92" t="s">
        <v>144</v>
      </c>
      <c r="D92">
        <v>51.64273</v>
      </c>
      <c r="E92">
        <v>-111.85650099999999</v>
      </c>
      <c r="F92">
        <v>978.41</v>
      </c>
      <c r="G92">
        <v>1</v>
      </c>
      <c r="H92">
        <v>66</v>
      </c>
      <c r="I92">
        <v>22</v>
      </c>
      <c r="J92">
        <v>22</v>
      </c>
      <c r="K92">
        <v>4500</v>
      </c>
      <c r="L92">
        <v>8.4</v>
      </c>
      <c r="M92">
        <v>7.1</v>
      </c>
      <c r="N92">
        <v>53</v>
      </c>
      <c r="Q92">
        <v>5.7</v>
      </c>
      <c r="R92">
        <v>6680</v>
      </c>
      <c r="S92">
        <v>26</v>
      </c>
      <c r="T92">
        <v>58</v>
      </c>
      <c r="U92">
        <v>180</v>
      </c>
      <c r="V92">
        <v>339</v>
      </c>
      <c r="W92">
        <v>11779.75</v>
      </c>
      <c r="X92">
        <v>1.012</v>
      </c>
      <c r="Y92">
        <v>8.4</v>
      </c>
      <c r="AC92" t="s">
        <v>644</v>
      </c>
    </row>
    <row r="93" spans="1:29">
      <c r="A93" t="s">
        <v>738</v>
      </c>
      <c r="B93" t="s">
        <v>707</v>
      </c>
      <c r="C93" t="s">
        <v>144</v>
      </c>
      <c r="D93">
        <v>51.827883999999997</v>
      </c>
      <c r="E93">
        <v>-111.004991</v>
      </c>
      <c r="F93">
        <v>874.78</v>
      </c>
      <c r="G93">
        <v>1.6</v>
      </c>
      <c r="H93">
        <v>65</v>
      </c>
      <c r="I93">
        <v>20</v>
      </c>
      <c r="J93">
        <v>23</v>
      </c>
      <c r="K93">
        <v>4420</v>
      </c>
      <c r="L93">
        <v>5.8</v>
      </c>
      <c r="M93">
        <v>3</v>
      </c>
      <c r="N93">
        <v>88</v>
      </c>
      <c r="Q93">
        <v>3.7</v>
      </c>
      <c r="R93">
        <v>6105</v>
      </c>
      <c r="S93">
        <v>64</v>
      </c>
      <c r="T93">
        <v>26</v>
      </c>
      <c r="U93">
        <v>128</v>
      </c>
      <c r="V93">
        <v>447</v>
      </c>
      <c r="W93">
        <v>10875.7</v>
      </c>
      <c r="X93">
        <v>1.012</v>
      </c>
      <c r="Y93">
        <v>8.25</v>
      </c>
      <c r="AC93" t="s">
        <v>644</v>
      </c>
    </row>
    <row r="94" spans="1:29">
      <c r="A94" t="s">
        <v>739</v>
      </c>
      <c r="B94" t="s">
        <v>707</v>
      </c>
      <c r="C94" t="s">
        <v>144</v>
      </c>
      <c r="D94">
        <v>51.920254999999997</v>
      </c>
      <c r="E94">
        <v>-111.534329</v>
      </c>
      <c r="F94">
        <v>921.72</v>
      </c>
      <c r="G94">
        <v>1.9</v>
      </c>
      <c r="H94">
        <v>135</v>
      </c>
      <c r="I94">
        <v>22</v>
      </c>
      <c r="J94">
        <v>2</v>
      </c>
      <c r="K94">
        <v>4600</v>
      </c>
      <c r="L94">
        <v>6.1</v>
      </c>
      <c r="M94">
        <v>4.4000000000000004</v>
      </c>
      <c r="N94">
        <v>79</v>
      </c>
      <c r="Q94">
        <v>5.0999999999999996</v>
      </c>
      <c r="R94">
        <v>7213</v>
      </c>
      <c r="S94">
        <v>37</v>
      </c>
      <c r="T94">
        <v>22</v>
      </c>
      <c r="U94">
        <v>188</v>
      </c>
      <c r="V94">
        <v>241</v>
      </c>
      <c r="W94">
        <v>12588.33</v>
      </c>
      <c r="X94">
        <v>1.0109999999999999</v>
      </c>
      <c r="Y94">
        <v>8.09</v>
      </c>
      <c r="AC94" t="s">
        <v>644</v>
      </c>
    </row>
    <row r="95" spans="1:29">
      <c r="A95" t="s">
        <v>740</v>
      </c>
      <c r="B95" t="s">
        <v>707</v>
      </c>
      <c r="C95" t="s">
        <v>144</v>
      </c>
      <c r="D95">
        <v>52.014097999999997</v>
      </c>
      <c r="E95">
        <v>-111.46561800000001</v>
      </c>
      <c r="F95">
        <v>915.01</v>
      </c>
      <c r="G95">
        <v>1.5</v>
      </c>
      <c r="H95">
        <v>62</v>
      </c>
      <c r="I95">
        <v>22</v>
      </c>
      <c r="J95">
        <v>27</v>
      </c>
      <c r="K95">
        <v>3780</v>
      </c>
      <c r="L95">
        <v>4.4000000000000004</v>
      </c>
      <c r="M95">
        <v>1.9</v>
      </c>
      <c r="N95">
        <v>291</v>
      </c>
      <c r="Q95">
        <v>3.2</v>
      </c>
      <c r="R95">
        <v>5144</v>
      </c>
      <c r="S95">
        <v>4</v>
      </c>
      <c r="T95">
        <v>42</v>
      </c>
      <c r="U95">
        <v>158</v>
      </c>
      <c r="V95">
        <v>532</v>
      </c>
      <c r="W95">
        <v>9629.34</v>
      </c>
      <c r="X95">
        <v>1.01</v>
      </c>
      <c r="Y95">
        <v>8.58</v>
      </c>
      <c r="AC95" t="s">
        <v>644</v>
      </c>
    </row>
    <row r="96" spans="1:29">
      <c r="A96" t="s">
        <v>741</v>
      </c>
      <c r="B96" t="s">
        <v>707</v>
      </c>
      <c r="C96" t="s">
        <v>144</v>
      </c>
      <c r="D96">
        <v>52.064988999999997</v>
      </c>
      <c r="E96">
        <v>-111.644339</v>
      </c>
      <c r="F96">
        <v>945.49</v>
      </c>
      <c r="G96">
        <v>1.8</v>
      </c>
      <c r="H96">
        <v>29</v>
      </c>
      <c r="I96">
        <v>25</v>
      </c>
      <c r="J96">
        <v>21</v>
      </c>
      <c r="K96">
        <v>4980</v>
      </c>
      <c r="L96">
        <v>6.7</v>
      </c>
      <c r="N96">
        <v>95</v>
      </c>
      <c r="Q96">
        <v>0.6</v>
      </c>
      <c r="R96">
        <v>6070</v>
      </c>
      <c r="S96">
        <v>44</v>
      </c>
      <c r="T96">
        <v>56</v>
      </c>
      <c r="U96">
        <v>300</v>
      </c>
      <c r="V96">
        <v>422</v>
      </c>
      <c r="W96">
        <v>11136.91</v>
      </c>
      <c r="X96">
        <v>1.0109999999999999</v>
      </c>
      <c r="Y96">
        <v>8.58</v>
      </c>
      <c r="AC96" t="s">
        <v>644</v>
      </c>
    </row>
    <row r="97" spans="1:29">
      <c r="A97" t="s">
        <v>742</v>
      </c>
      <c r="B97" t="s">
        <v>707</v>
      </c>
      <c r="C97" t="s">
        <v>144</v>
      </c>
      <c r="D97">
        <v>52.443418999999999</v>
      </c>
      <c r="E97">
        <v>-111.260773</v>
      </c>
      <c r="F97">
        <v>758.95</v>
      </c>
      <c r="G97">
        <v>12</v>
      </c>
      <c r="H97">
        <v>2170</v>
      </c>
      <c r="I97">
        <v>290</v>
      </c>
      <c r="J97">
        <v>940</v>
      </c>
      <c r="K97">
        <v>23100</v>
      </c>
      <c r="L97">
        <v>7</v>
      </c>
      <c r="M97">
        <v>6.9</v>
      </c>
      <c r="N97">
        <v>190</v>
      </c>
      <c r="P97">
        <v>0.9</v>
      </c>
      <c r="Q97">
        <v>130</v>
      </c>
      <c r="R97">
        <v>42270</v>
      </c>
      <c r="S97">
        <v>20</v>
      </c>
      <c r="T97">
        <v>220</v>
      </c>
      <c r="V97">
        <v>995</v>
      </c>
      <c r="W97">
        <v>69983.210000000006</v>
      </c>
      <c r="X97">
        <v>1.0489999999999999</v>
      </c>
      <c r="Y97">
        <v>7.09</v>
      </c>
      <c r="AC97" t="s">
        <v>644</v>
      </c>
    </row>
    <row r="98" spans="1:29">
      <c r="A98" t="s">
        <v>743</v>
      </c>
      <c r="B98" t="s">
        <v>707</v>
      </c>
      <c r="C98" t="s">
        <v>144</v>
      </c>
      <c r="D98">
        <v>52.501334</v>
      </c>
      <c r="E98">
        <v>-113.516486</v>
      </c>
      <c r="F98">
        <v>1399.64</v>
      </c>
      <c r="G98">
        <v>2</v>
      </c>
      <c r="H98">
        <v>72</v>
      </c>
      <c r="I98">
        <v>25</v>
      </c>
      <c r="J98">
        <v>36</v>
      </c>
      <c r="K98">
        <v>10800</v>
      </c>
      <c r="N98">
        <v>124</v>
      </c>
      <c r="O98">
        <v>0.46</v>
      </c>
      <c r="P98">
        <v>0.1</v>
      </c>
      <c r="Q98">
        <v>29</v>
      </c>
      <c r="R98">
        <v>14900</v>
      </c>
      <c r="S98">
        <v>38</v>
      </c>
      <c r="T98">
        <v>4</v>
      </c>
      <c r="U98">
        <v>370</v>
      </c>
      <c r="V98">
        <v>2450</v>
      </c>
      <c r="W98">
        <v>27511.8</v>
      </c>
      <c r="X98">
        <v>1.018</v>
      </c>
      <c r="Y98">
        <v>8.19</v>
      </c>
      <c r="AC98" t="s">
        <v>644</v>
      </c>
    </row>
    <row r="99" spans="1:29">
      <c r="A99" t="s">
        <v>744</v>
      </c>
      <c r="B99" t="s">
        <v>707</v>
      </c>
      <c r="C99" t="s">
        <v>144</v>
      </c>
      <c r="D99">
        <v>52.663282000000002</v>
      </c>
      <c r="E99">
        <v>-110.52527499999999</v>
      </c>
      <c r="F99">
        <v>632.16</v>
      </c>
      <c r="G99">
        <v>17</v>
      </c>
      <c r="H99">
        <v>3590</v>
      </c>
      <c r="I99">
        <v>400</v>
      </c>
      <c r="J99">
        <v>373</v>
      </c>
      <c r="K99">
        <v>25800</v>
      </c>
      <c r="L99">
        <v>14</v>
      </c>
      <c r="M99">
        <v>67</v>
      </c>
      <c r="N99">
        <v>189</v>
      </c>
      <c r="P99">
        <v>0.3</v>
      </c>
      <c r="Q99">
        <v>155</v>
      </c>
      <c r="R99">
        <v>49950</v>
      </c>
      <c r="S99">
        <v>34</v>
      </c>
      <c r="T99">
        <v>53</v>
      </c>
      <c r="V99">
        <v>227</v>
      </c>
      <c r="W99">
        <v>82041.350000000006</v>
      </c>
      <c r="X99">
        <v>1.0609999999999999</v>
      </c>
      <c r="Y99">
        <v>7.72</v>
      </c>
      <c r="AC99" t="s">
        <v>644</v>
      </c>
    </row>
    <row r="100" spans="1:29">
      <c r="A100" t="s">
        <v>745</v>
      </c>
      <c r="B100" t="s">
        <v>707</v>
      </c>
      <c r="C100" t="s">
        <v>144</v>
      </c>
      <c r="D100">
        <v>53.231462999999998</v>
      </c>
      <c r="E100">
        <v>-112.667632</v>
      </c>
      <c r="F100">
        <v>846.73</v>
      </c>
      <c r="G100">
        <v>9.4</v>
      </c>
      <c r="H100">
        <v>1860</v>
      </c>
      <c r="I100">
        <v>85</v>
      </c>
      <c r="J100">
        <v>440</v>
      </c>
      <c r="K100">
        <v>24900</v>
      </c>
      <c r="L100">
        <v>6.5</v>
      </c>
      <c r="M100">
        <v>185</v>
      </c>
      <c r="N100">
        <v>162</v>
      </c>
      <c r="O100">
        <v>0.22</v>
      </c>
      <c r="P100">
        <v>0.15</v>
      </c>
      <c r="Q100">
        <v>185</v>
      </c>
      <c r="R100">
        <v>47500</v>
      </c>
      <c r="S100">
        <v>18</v>
      </c>
      <c r="T100">
        <v>15</v>
      </c>
      <c r="V100">
        <v>1300</v>
      </c>
      <c r="W100">
        <v>79019.37</v>
      </c>
      <c r="X100">
        <v>1.0529999999999999</v>
      </c>
      <c r="Y100">
        <v>7.87</v>
      </c>
      <c r="AC100" t="s">
        <v>644</v>
      </c>
    </row>
    <row r="101" spans="1:29">
      <c r="A101" t="s">
        <v>746</v>
      </c>
      <c r="B101" t="s">
        <v>707</v>
      </c>
      <c r="C101" t="s">
        <v>144</v>
      </c>
      <c r="D101">
        <v>53.390780999999997</v>
      </c>
      <c r="E101">
        <v>-111.05399300000001</v>
      </c>
      <c r="F101">
        <v>507.19</v>
      </c>
      <c r="G101">
        <v>13</v>
      </c>
      <c r="H101">
        <v>922</v>
      </c>
      <c r="I101">
        <v>140</v>
      </c>
      <c r="J101">
        <v>595</v>
      </c>
      <c r="K101">
        <v>13300</v>
      </c>
      <c r="L101">
        <v>12</v>
      </c>
      <c r="M101">
        <v>0.56000000000000005</v>
      </c>
      <c r="N101">
        <v>100</v>
      </c>
      <c r="O101">
        <v>0.65</v>
      </c>
      <c r="P101">
        <v>1.2</v>
      </c>
      <c r="Q101">
        <v>73</v>
      </c>
      <c r="R101">
        <v>24100</v>
      </c>
      <c r="S101">
        <v>6</v>
      </c>
      <c r="T101">
        <v>682</v>
      </c>
      <c r="V101">
        <v>181</v>
      </c>
      <c r="W101">
        <v>40364.629999999997</v>
      </c>
      <c r="X101">
        <v>1.0329999999999999</v>
      </c>
      <c r="Y101">
        <v>5.17</v>
      </c>
      <c r="AC101" t="s">
        <v>644</v>
      </c>
    </row>
    <row r="102" spans="1:29">
      <c r="A102" t="s">
        <v>747</v>
      </c>
      <c r="B102" t="s">
        <v>707</v>
      </c>
      <c r="C102" t="s">
        <v>144</v>
      </c>
      <c r="D102">
        <v>53.522672999999998</v>
      </c>
      <c r="E102">
        <v>-111.66603000000001</v>
      </c>
      <c r="F102">
        <v>621.17999999999995</v>
      </c>
      <c r="G102">
        <v>11</v>
      </c>
      <c r="H102">
        <v>2020</v>
      </c>
      <c r="I102">
        <v>160</v>
      </c>
      <c r="J102">
        <v>768</v>
      </c>
      <c r="K102">
        <v>19300</v>
      </c>
      <c r="L102">
        <v>9</v>
      </c>
      <c r="M102">
        <v>38</v>
      </c>
      <c r="N102">
        <v>130</v>
      </c>
      <c r="O102">
        <v>0.5</v>
      </c>
      <c r="P102">
        <v>4.7</v>
      </c>
      <c r="Q102">
        <v>170</v>
      </c>
      <c r="R102">
        <v>35880</v>
      </c>
      <c r="S102">
        <v>11</v>
      </c>
      <c r="T102">
        <v>148</v>
      </c>
      <c r="V102">
        <v>96</v>
      </c>
      <c r="W102">
        <v>58649.46</v>
      </c>
      <c r="X102">
        <v>1.046</v>
      </c>
      <c r="Y102">
        <v>6.65</v>
      </c>
      <c r="AC102" t="s">
        <v>644</v>
      </c>
    </row>
    <row r="103" spans="1:29">
      <c r="A103" t="s">
        <v>748</v>
      </c>
      <c r="B103" t="s">
        <v>707</v>
      </c>
      <c r="C103" t="s">
        <v>144</v>
      </c>
      <c r="D103">
        <v>53.522613999999997</v>
      </c>
      <c r="E103">
        <v>-112.171093</v>
      </c>
      <c r="F103">
        <v>616.30999999999995</v>
      </c>
      <c r="G103">
        <v>6</v>
      </c>
      <c r="H103">
        <v>1860</v>
      </c>
      <c r="I103">
        <v>84</v>
      </c>
      <c r="J103">
        <v>552</v>
      </c>
      <c r="K103">
        <v>22500</v>
      </c>
      <c r="L103">
        <v>7</v>
      </c>
      <c r="M103">
        <v>135</v>
      </c>
      <c r="N103">
        <v>136</v>
      </c>
      <c r="O103">
        <v>0.1</v>
      </c>
      <c r="P103">
        <v>7.0000000000000007E-2</v>
      </c>
      <c r="Q103">
        <v>140</v>
      </c>
      <c r="R103">
        <v>38870</v>
      </c>
      <c r="S103">
        <v>3</v>
      </c>
      <c r="T103">
        <v>13</v>
      </c>
      <c r="V103">
        <v>408</v>
      </c>
      <c r="W103">
        <v>63864.13</v>
      </c>
      <c r="X103">
        <v>1.0469999999999999</v>
      </c>
      <c r="Y103">
        <v>7.54</v>
      </c>
      <c r="AC103" t="s">
        <v>644</v>
      </c>
    </row>
    <row r="104" spans="1:29">
      <c r="A104" t="s">
        <v>749</v>
      </c>
      <c r="B104" t="s">
        <v>707</v>
      </c>
      <c r="C104" t="s">
        <v>144</v>
      </c>
      <c r="D104">
        <v>53.559908999999998</v>
      </c>
      <c r="E104">
        <v>-111.88764999999999</v>
      </c>
      <c r="F104">
        <v>583.39</v>
      </c>
      <c r="G104">
        <v>9</v>
      </c>
      <c r="H104">
        <v>2100</v>
      </c>
      <c r="I104">
        <v>105</v>
      </c>
      <c r="J104">
        <v>740</v>
      </c>
      <c r="K104">
        <v>21300</v>
      </c>
      <c r="L104">
        <v>7.7</v>
      </c>
      <c r="M104">
        <v>125</v>
      </c>
      <c r="N104">
        <v>169</v>
      </c>
      <c r="O104">
        <v>0.27</v>
      </c>
      <c r="P104">
        <v>0.85</v>
      </c>
      <c r="Q104">
        <v>170</v>
      </c>
      <c r="R104">
        <v>38650</v>
      </c>
      <c r="S104">
        <v>22</v>
      </c>
      <c r="T104">
        <v>80</v>
      </c>
      <c r="U104">
        <v>90</v>
      </c>
      <c r="V104">
        <v>97</v>
      </c>
      <c r="W104">
        <v>63351.5</v>
      </c>
      <c r="X104">
        <v>1.0489999999999999</v>
      </c>
      <c r="Y104">
        <v>8.07</v>
      </c>
      <c r="AC104" t="s">
        <v>644</v>
      </c>
    </row>
    <row r="105" spans="1:29">
      <c r="A105" t="s">
        <v>750</v>
      </c>
      <c r="B105" t="s">
        <v>707</v>
      </c>
      <c r="C105" t="s">
        <v>144</v>
      </c>
      <c r="D105">
        <v>53.795569</v>
      </c>
      <c r="E105">
        <v>-110.71639500000001</v>
      </c>
      <c r="F105">
        <v>396.24</v>
      </c>
      <c r="G105">
        <v>4</v>
      </c>
      <c r="H105">
        <v>1110</v>
      </c>
      <c r="I105">
        <v>58</v>
      </c>
      <c r="J105">
        <v>520</v>
      </c>
      <c r="K105">
        <v>14400</v>
      </c>
      <c r="L105">
        <v>5</v>
      </c>
      <c r="M105">
        <v>7.6</v>
      </c>
      <c r="N105">
        <v>118</v>
      </c>
      <c r="O105">
        <v>0.13</v>
      </c>
      <c r="P105">
        <v>0.7</v>
      </c>
      <c r="Q105">
        <v>70</v>
      </c>
      <c r="R105">
        <v>27840</v>
      </c>
      <c r="S105">
        <v>13</v>
      </c>
      <c r="T105">
        <v>317</v>
      </c>
      <c r="V105">
        <v>131</v>
      </c>
      <c r="W105">
        <v>46017.54</v>
      </c>
      <c r="X105">
        <v>1.036</v>
      </c>
      <c r="Y105">
        <v>5.29</v>
      </c>
      <c r="AC105" t="s">
        <v>644</v>
      </c>
    </row>
    <row r="106" spans="1:29">
      <c r="A106" t="s">
        <v>751</v>
      </c>
      <c r="B106" t="s">
        <v>707</v>
      </c>
      <c r="C106" t="s">
        <v>144</v>
      </c>
      <c r="D106">
        <v>53.854002000000001</v>
      </c>
      <c r="E106">
        <v>-111.47235499999999</v>
      </c>
      <c r="F106">
        <v>493.78</v>
      </c>
      <c r="G106">
        <v>13</v>
      </c>
      <c r="H106">
        <v>2000</v>
      </c>
      <c r="I106">
        <v>120</v>
      </c>
      <c r="J106">
        <v>653</v>
      </c>
      <c r="K106">
        <v>19300</v>
      </c>
      <c r="L106">
        <v>6.5</v>
      </c>
      <c r="M106">
        <v>5.4</v>
      </c>
      <c r="N106">
        <v>125</v>
      </c>
      <c r="O106">
        <v>0.28000000000000003</v>
      </c>
      <c r="P106">
        <v>3.7</v>
      </c>
      <c r="Q106">
        <v>130</v>
      </c>
      <c r="R106">
        <v>34700</v>
      </c>
      <c r="S106">
        <v>11</v>
      </c>
      <c r="T106">
        <v>70</v>
      </c>
      <c r="V106">
        <v>275</v>
      </c>
      <c r="W106">
        <v>56843.33</v>
      </c>
      <c r="X106">
        <v>1.0429999999999999</v>
      </c>
      <c r="Y106">
        <v>7.6</v>
      </c>
      <c r="AC106" t="s">
        <v>644</v>
      </c>
    </row>
    <row r="107" spans="1:29">
      <c r="A107" t="s">
        <v>752</v>
      </c>
      <c r="B107" t="s">
        <v>707</v>
      </c>
      <c r="C107" t="s">
        <v>144</v>
      </c>
      <c r="D107">
        <v>53.856349000000002</v>
      </c>
      <c r="E107">
        <v>-111.596304</v>
      </c>
      <c r="F107">
        <v>462.08</v>
      </c>
      <c r="G107">
        <v>12</v>
      </c>
      <c r="H107">
        <v>2010</v>
      </c>
      <c r="I107">
        <v>175</v>
      </c>
      <c r="J107">
        <v>672</v>
      </c>
      <c r="K107">
        <v>18800</v>
      </c>
      <c r="L107">
        <v>9</v>
      </c>
      <c r="M107">
        <v>6.2</v>
      </c>
      <c r="N107">
        <v>131</v>
      </c>
      <c r="P107">
        <v>2.4</v>
      </c>
      <c r="Q107">
        <v>140</v>
      </c>
      <c r="R107">
        <v>37710</v>
      </c>
      <c r="S107">
        <v>12</v>
      </c>
      <c r="T107">
        <v>176</v>
      </c>
      <c r="V107">
        <v>74</v>
      </c>
      <c r="W107">
        <v>61778.01</v>
      </c>
      <c r="X107">
        <v>1.0349999999999999</v>
      </c>
      <c r="Y107">
        <v>6.34</v>
      </c>
      <c r="AC107" t="s">
        <v>644</v>
      </c>
    </row>
    <row r="108" spans="1:29">
      <c r="A108" t="s">
        <v>752</v>
      </c>
      <c r="B108" t="s">
        <v>707</v>
      </c>
      <c r="C108" t="s">
        <v>144</v>
      </c>
      <c r="D108">
        <v>53.856349000000002</v>
      </c>
      <c r="E108">
        <v>-111.596304</v>
      </c>
      <c r="F108">
        <v>459.64</v>
      </c>
      <c r="G108">
        <v>5</v>
      </c>
      <c r="H108">
        <v>1230</v>
      </c>
      <c r="I108">
        <v>100</v>
      </c>
      <c r="J108">
        <v>200</v>
      </c>
      <c r="K108">
        <v>13500</v>
      </c>
      <c r="L108">
        <v>5.2</v>
      </c>
      <c r="M108">
        <v>1.1000000000000001</v>
      </c>
      <c r="N108">
        <v>97</v>
      </c>
      <c r="O108">
        <v>0.2</v>
      </c>
      <c r="P108">
        <v>1.6</v>
      </c>
      <c r="Q108">
        <v>38</v>
      </c>
      <c r="R108">
        <v>25930</v>
      </c>
      <c r="S108">
        <v>10</v>
      </c>
      <c r="T108">
        <v>267</v>
      </c>
      <c r="V108">
        <v>105</v>
      </c>
      <c r="W108">
        <v>43009.27</v>
      </c>
      <c r="X108">
        <v>1.022</v>
      </c>
      <c r="Y108">
        <v>6.82</v>
      </c>
      <c r="AC108" t="s">
        <v>644</v>
      </c>
    </row>
    <row r="109" spans="1:29">
      <c r="A109" t="s">
        <v>753</v>
      </c>
      <c r="B109" t="s">
        <v>707</v>
      </c>
      <c r="C109" t="s">
        <v>144</v>
      </c>
      <c r="D109">
        <v>53.835549999999998</v>
      </c>
      <c r="E109">
        <v>-111.681191</v>
      </c>
      <c r="F109">
        <v>461.47</v>
      </c>
      <c r="G109">
        <v>13</v>
      </c>
      <c r="H109">
        <v>2290</v>
      </c>
      <c r="I109">
        <v>180</v>
      </c>
      <c r="J109">
        <v>772</v>
      </c>
      <c r="K109">
        <v>21500</v>
      </c>
      <c r="L109">
        <v>9.8000000000000007</v>
      </c>
      <c r="M109">
        <v>1.8</v>
      </c>
      <c r="N109">
        <v>160</v>
      </c>
      <c r="P109">
        <v>5.6</v>
      </c>
      <c r="Q109">
        <v>170</v>
      </c>
      <c r="R109">
        <v>41200</v>
      </c>
      <c r="S109">
        <v>13</v>
      </c>
      <c r="T109">
        <v>145</v>
      </c>
      <c r="V109">
        <v>110</v>
      </c>
      <c r="W109">
        <v>67424.94</v>
      </c>
      <c r="X109">
        <v>1.052</v>
      </c>
      <c r="Y109">
        <v>7.47</v>
      </c>
      <c r="AC109" t="s">
        <v>644</v>
      </c>
    </row>
    <row r="110" spans="1:29">
      <c r="A110" t="s">
        <v>754</v>
      </c>
      <c r="B110" t="s">
        <v>707</v>
      </c>
      <c r="C110" t="s">
        <v>144</v>
      </c>
      <c r="D110">
        <v>53.870466</v>
      </c>
      <c r="E110">
        <v>-112.220465</v>
      </c>
      <c r="F110">
        <v>496.21</v>
      </c>
      <c r="G110">
        <v>7</v>
      </c>
      <c r="H110">
        <v>1730</v>
      </c>
      <c r="I110">
        <v>94</v>
      </c>
      <c r="J110">
        <v>627</v>
      </c>
      <c r="K110">
        <v>18400</v>
      </c>
      <c r="L110">
        <v>7</v>
      </c>
      <c r="M110">
        <v>74</v>
      </c>
      <c r="N110">
        <v>138</v>
      </c>
      <c r="O110">
        <v>0.15</v>
      </c>
      <c r="Q110">
        <v>120</v>
      </c>
      <c r="R110">
        <v>34630</v>
      </c>
      <c r="S110">
        <v>19</v>
      </c>
      <c r="T110">
        <v>98</v>
      </c>
      <c r="V110">
        <v>85</v>
      </c>
      <c r="W110">
        <v>56693.4</v>
      </c>
      <c r="X110">
        <v>1.0449999999999999</v>
      </c>
      <c r="Y110">
        <v>7.68</v>
      </c>
      <c r="AC110" t="s">
        <v>644</v>
      </c>
    </row>
    <row r="111" spans="1:29">
      <c r="A111" t="s">
        <v>755</v>
      </c>
      <c r="B111" t="s">
        <v>707</v>
      </c>
      <c r="C111" t="s">
        <v>144</v>
      </c>
      <c r="D111">
        <v>53.929552000000001</v>
      </c>
      <c r="E111">
        <v>-113.654163</v>
      </c>
      <c r="F111">
        <v>852.83</v>
      </c>
      <c r="G111">
        <v>4.2</v>
      </c>
      <c r="H111">
        <v>1230</v>
      </c>
      <c r="I111">
        <v>98</v>
      </c>
      <c r="J111">
        <v>409</v>
      </c>
      <c r="K111">
        <v>22800</v>
      </c>
      <c r="L111">
        <v>8</v>
      </c>
      <c r="N111">
        <v>169</v>
      </c>
      <c r="O111">
        <v>27.2</v>
      </c>
      <c r="P111">
        <v>0.7</v>
      </c>
      <c r="Q111">
        <v>219</v>
      </c>
      <c r="R111">
        <v>38200</v>
      </c>
      <c r="S111">
        <v>28</v>
      </c>
      <c r="T111">
        <v>11</v>
      </c>
      <c r="V111">
        <v>761</v>
      </c>
      <c r="W111">
        <v>63355.37</v>
      </c>
      <c r="X111">
        <v>1.046</v>
      </c>
      <c r="Y111">
        <v>6.97</v>
      </c>
      <c r="AC111" t="s">
        <v>644</v>
      </c>
    </row>
    <row r="112" spans="1:29">
      <c r="A112" t="s">
        <v>756</v>
      </c>
      <c r="B112" t="s">
        <v>707</v>
      </c>
      <c r="C112" t="s">
        <v>144</v>
      </c>
      <c r="D112">
        <v>54.156106000000001</v>
      </c>
      <c r="E112">
        <v>-112.982861</v>
      </c>
      <c r="F112">
        <v>568.76</v>
      </c>
      <c r="G112">
        <v>12</v>
      </c>
      <c r="H112">
        <v>1866</v>
      </c>
      <c r="I112">
        <v>121</v>
      </c>
      <c r="J112">
        <v>671</v>
      </c>
      <c r="K112">
        <v>19800</v>
      </c>
      <c r="L112">
        <v>6.6</v>
      </c>
      <c r="M112">
        <v>91</v>
      </c>
      <c r="N112">
        <v>158</v>
      </c>
      <c r="P112">
        <v>0.9</v>
      </c>
      <c r="Q112">
        <v>130</v>
      </c>
      <c r="R112">
        <v>37255</v>
      </c>
      <c r="S112">
        <v>25</v>
      </c>
      <c r="T112">
        <v>33</v>
      </c>
      <c r="V112">
        <v>79</v>
      </c>
      <c r="W112">
        <v>60893.03</v>
      </c>
      <c r="X112">
        <v>1.044</v>
      </c>
      <c r="Y112">
        <v>7.12</v>
      </c>
      <c r="AC112" t="s">
        <v>644</v>
      </c>
    </row>
    <row r="113" spans="1:29">
      <c r="A113" t="s">
        <v>757</v>
      </c>
      <c r="B113" t="s">
        <v>707</v>
      </c>
      <c r="C113" t="s">
        <v>144</v>
      </c>
      <c r="D113">
        <v>54.245215999999999</v>
      </c>
      <c r="E113">
        <v>-113.634339</v>
      </c>
      <c r="F113">
        <v>657.76</v>
      </c>
      <c r="G113">
        <v>7.7</v>
      </c>
      <c r="H113">
        <v>1850</v>
      </c>
      <c r="I113">
        <v>82</v>
      </c>
      <c r="J113">
        <v>595</v>
      </c>
      <c r="K113">
        <v>23200</v>
      </c>
      <c r="L113">
        <v>5.9</v>
      </c>
      <c r="M113">
        <v>230</v>
      </c>
      <c r="N113">
        <v>192</v>
      </c>
      <c r="O113">
        <v>0.3</v>
      </c>
      <c r="P113">
        <v>0.4</v>
      </c>
      <c r="Q113">
        <v>173</v>
      </c>
      <c r="R113">
        <v>41080</v>
      </c>
      <c r="S113">
        <v>25</v>
      </c>
      <c r="T113">
        <v>44</v>
      </c>
      <c r="V113">
        <v>95</v>
      </c>
      <c r="W113">
        <v>67342.58</v>
      </c>
      <c r="X113">
        <v>1.0509999999999999</v>
      </c>
      <c r="Y113">
        <v>6.91</v>
      </c>
      <c r="AC113" t="s">
        <v>644</v>
      </c>
    </row>
    <row r="114" spans="1:29">
      <c r="A114" t="s">
        <v>758</v>
      </c>
      <c r="B114" t="s">
        <v>707</v>
      </c>
      <c r="C114" t="s">
        <v>144</v>
      </c>
      <c r="D114">
        <v>54.344897000000003</v>
      </c>
      <c r="E114">
        <v>-112.361086</v>
      </c>
      <c r="F114">
        <v>501.09</v>
      </c>
      <c r="G114">
        <v>6.7</v>
      </c>
      <c r="H114">
        <v>1140</v>
      </c>
      <c r="I114">
        <v>80</v>
      </c>
      <c r="J114">
        <v>490</v>
      </c>
      <c r="K114">
        <v>13900</v>
      </c>
      <c r="L114">
        <v>5.9</v>
      </c>
      <c r="M114">
        <v>1</v>
      </c>
      <c r="N114">
        <v>47</v>
      </c>
      <c r="O114">
        <v>0.32</v>
      </c>
      <c r="P114">
        <v>3</v>
      </c>
      <c r="Q114">
        <v>77</v>
      </c>
      <c r="R114">
        <v>24100</v>
      </c>
      <c r="S114">
        <v>1</v>
      </c>
      <c r="T114">
        <v>56</v>
      </c>
      <c r="V114">
        <v>277</v>
      </c>
      <c r="W114">
        <v>39509.730000000003</v>
      </c>
      <c r="X114">
        <v>1.0329999999999999</v>
      </c>
      <c r="Y114">
        <v>7.63</v>
      </c>
      <c r="AC114" t="s">
        <v>644</v>
      </c>
    </row>
    <row r="115" spans="1:29">
      <c r="A115" t="s">
        <v>758</v>
      </c>
      <c r="B115" t="s">
        <v>707</v>
      </c>
      <c r="C115" t="s">
        <v>144</v>
      </c>
      <c r="D115">
        <v>54.344897000000003</v>
      </c>
      <c r="E115">
        <v>-112.361086</v>
      </c>
      <c r="F115">
        <v>501.09</v>
      </c>
      <c r="G115">
        <v>6.5</v>
      </c>
      <c r="H115">
        <v>1350</v>
      </c>
      <c r="I115">
        <v>75</v>
      </c>
      <c r="J115">
        <v>461</v>
      </c>
      <c r="K115">
        <v>15800</v>
      </c>
      <c r="L115">
        <v>6.6</v>
      </c>
      <c r="M115">
        <v>62</v>
      </c>
      <c r="N115">
        <v>69</v>
      </c>
      <c r="O115">
        <v>0.32</v>
      </c>
      <c r="P115">
        <v>0.61</v>
      </c>
      <c r="Q115">
        <v>90</v>
      </c>
      <c r="R115">
        <v>26900</v>
      </c>
      <c r="S115">
        <v>3</v>
      </c>
      <c r="T115">
        <v>44</v>
      </c>
      <c r="V115">
        <v>168</v>
      </c>
      <c r="W115">
        <v>44038.77</v>
      </c>
      <c r="X115">
        <v>1.036</v>
      </c>
      <c r="Y115">
        <v>7.68</v>
      </c>
      <c r="AC115" t="s">
        <v>644</v>
      </c>
    </row>
    <row r="116" spans="1:29">
      <c r="A116" t="s">
        <v>759</v>
      </c>
      <c r="B116" t="s">
        <v>707</v>
      </c>
      <c r="C116" t="s">
        <v>144</v>
      </c>
      <c r="D116">
        <v>54.409270999999997</v>
      </c>
      <c r="E116">
        <v>-114.310142</v>
      </c>
      <c r="F116">
        <v>740.66</v>
      </c>
      <c r="G116">
        <v>7.4</v>
      </c>
      <c r="H116">
        <v>1100</v>
      </c>
      <c r="I116">
        <v>70</v>
      </c>
      <c r="J116">
        <v>461</v>
      </c>
      <c r="K116">
        <v>16800</v>
      </c>
      <c r="L116">
        <v>5.9</v>
      </c>
      <c r="M116">
        <v>135</v>
      </c>
      <c r="N116">
        <v>130</v>
      </c>
      <c r="Q116">
        <v>107</v>
      </c>
      <c r="R116">
        <v>29400</v>
      </c>
      <c r="S116">
        <v>22</v>
      </c>
      <c r="T116">
        <v>16</v>
      </c>
      <c r="V116">
        <v>1370</v>
      </c>
      <c r="W116">
        <v>49300.31</v>
      </c>
      <c r="X116">
        <v>1.036</v>
      </c>
      <c r="Y116">
        <v>7.6</v>
      </c>
      <c r="AC116" t="s">
        <v>644</v>
      </c>
    </row>
    <row r="117" spans="1:29">
      <c r="A117" t="s">
        <v>760</v>
      </c>
      <c r="B117" t="s">
        <v>707</v>
      </c>
      <c r="C117" t="s">
        <v>144</v>
      </c>
      <c r="D117">
        <v>54.345866999999998</v>
      </c>
      <c r="E117">
        <v>-114.70962900000001</v>
      </c>
      <c r="F117">
        <v>860.15</v>
      </c>
      <c r="G117">
        <v>4.5999999999999996</v>
      </c>
      <c r="H117">
        <v>311</v>
      </c>
      <c r="I117">
        <v>127</v>
      </c>
      <c r="J117">
        <v>102</v>
      </c>
      <c r="K117">
        <v>11900</v>
      </c>
      <c r="L117">
        <v>6.7</v>
      </c>
      <c r="M117">
        <v>78</v>
      </c>
      <c r="N117">
        <v>545</v>
      </c>
      <c r="Q117">
        <v>38</v>
      </c>
      <c r="R117">
        <v>18200</v>
      </c>
      <c r="S117">
        <v>17</v>
      </c>
      <c r="T117">
        <v>14</v>
      </c>
      <c r="V117">
        <v>1710</v>
      </c>
      <c r="W117">
        <v>32093.78</v>
      </c>
      <c r="X117">
        <v>1.0249999999999999</v>
      </c>
      <c r="Y117">
        <v>7.5</v>
      </c>
      <c r="AC117" t="s">
        <v>644</v>
      </c>
    </row>
    <row r="118" spans="1:29">
      <c r="A118" t="s">
        <v>761</v>
      </c>
      <c r="B118" t="s">
        <v>707</v>
      </c>
      <c r="C118" t="s">
        <v>144</v>
      </c>
      <c r="D118">
        <v>54.330589000000003</v>
      </c>
      <c r="E118">
        <v>-114.93364099999999</v>
      </c>
      <c r="F118">
        <v>972.31</v>
      </c>
      <c r="G118">
        <v>3.9</v>
      </c>
      <c r="H118">
        <v>248</v>
      </c>
      <c r="I118">
        <v>32</v>
      </c>
      <c r="J118">
        <v>76</v>
      </c>
      <c r="K118">
        <v>9860</v>
      </c>
      <c r="L118">
        <v>6.1</v>
      </c>
      <c r="M118">
        <v>2.4</v>
      </c>
      <c r="N118">
        <v>51</v>
      </c>
      <c r="Q118">
        <v>25</v>
      </c>
      <c r="R118">
        <v>15500</v>
      </c>
      <c r="S118">
        <v>14</v>
      </c>
      <c r="T118">
        <v>54</v>
      </c>
      <c r="V118">
        <v>2100</v>
      </c>
      <c r="W118">
        <v>27433.49</v>
      </c>
      <c r="X118">
        <v>1.02</v>
      </c>
      <c r="Y118">
        <v>7.5</v>
      </c>
      <c r="AC118" t="s">
        <v>644</v>
      </c>
    </row>
    <row r="119" spans="1:29">
      <c r="A119" t="s">
        <v>762</v>
      </c>
      <c r="B119" t="s">
        <v>707</v>
      </c>
      <c r="C119" t="s">
        <v>144</v>
      </c>
      <c r="D119">
        <v>54.375967000000003</v>
      </c>
      <c r="E119">
        <v>-115.53334700000001</v>
      </c>
      <c r="F119">
        <v>1359.1</v>
      </c>
      <c r="G119">
        <v>2.2999999999999998</v>
      </c>
      <c r="H119">
        <v>102</v>
      </c>
      <c r="I119">
        <v>22</v>
      </c>
      <c r="J119">
        <v>25</v>
      </c>
      <c r="K119">
        <v>6920</v>
      </c>
      <c r="L119">
        <v>11</v>
      </c>
      <c r="M119">
        <v>16</v>
      </c>
      <c r="N119">
        <v>53</v>
      </c>
      <c r="Q119">
        <v>9.3000000000000007</v>
      </c>
      <c r="R119">
        <v>9860</v>
      </c>
      <c r="S119">
        <v>15</v>
      </c>
      <c r="T119">
        <v>16</v>
      </c>
      <c r="V119">
        <v>2090</v>
      </c>
      <c r="W119">
        <v>18141.73</v>
      </c>
      <c r="X119">
        <v>1.016</v>
      </c>
      <c r="Y119">
        <v>7.9</v>
      </c>
      <c r="AC119" t="s">
        <v>644</v>
      </c>
    </row>
    <row r="120" spans="1:29">
      <c r="A120" t="s">
        <v>763</v>
      </c>
      <c r="B120" t="s">
        <v>707</v>
      </c>
      <c r="C120" t="s">
        <v>144</v>
      </c>
      <c r="D120">
        <v>54.425458999999996</v>
      </c>
      <c r="E120">
        <v>-110.315737</v>
      </c>
      <c r="F120">
        <v>267.01</v>
      </c>
      <c r="G120">
        <v>2.2000000000000002</v>
      </c>
      <c r="H120">
        <v>562</v>
      </c>
      <c r="I120">
        <v>60</v>
      </c>
      <c r="J120">
        <v>296</v>
      </c>
      <c r="K120">
        <v>11500</v>
      </c>
      <c r="L120">
        <v>7</v>
      </c>
      <c r="N120">
        <v>66</v>
      </c>
      <c r="O120">
        <v>3.1</v>
      </c>
      <c r="P120">
        <v>0.4</v>
      </c>
      <c r="Q120">
        <v>55</v>
      </c>
      <c r="R120">
        <v>18400</v>
      </c>
      <c r="S120">
        <v>13</v>
      </c>
      <c r="T120">
        <v>4</v>
      </c>
      <c r="V120">
        <v>379</v>
      </c>
      <c r="W120">
        <v>30421.48</v>
      </c>
      <c r="X120">
        <v>1.0209999999999999</v>
      </c>
      <c r="Y120">
        <v>7.34</v>
      </c>
      <c r="AC120" t="s">
        <v>644</v>
      </c>
    </row>
    <row r="121" spans="1:29">
      <c r="A121" t="s">
        <v>764</v>
      </c>
      <c r="B121" t="s">
        <v>707</v>
      </c>
      <c r="C121" t="s">
        <v>144</v>
      </c>
      <c r="D121">
        <v>54.437474999999999</v>
      </c>
      <c r="E121">
        <v>-112.140412</v>
      </c>
      <c r="F121">
        <v>320.04000000000002</v>
      </c>
      <c r="G121">
        <v>4.8</v>
      </c>
      <c r="H121">
        <v>852</v>
      </c>
      <c r="I121">
        <v>60</v>
      </c>
      <c r="J121">
        <v>368</v>
      </c>
      <c r="K121">
        <v>11700</v>
      </c>
      <c r="L121">
        <v>6.2</v>
      </c>
      <c r="M121">
        <v>3.6</v>
      </c>
      <c r="N121">
        <v>93</v>
      </c>
      <c r="P121">
        <v>0.8</v>
      </c>
      <c r="Q121">
        <v>52</v>
      </c>
      <c r="R121">
        <v>22010</v>
      </c>
      <c r="S121">
        <v>13</v>
      </c>
      <c r="T121">
        <v>150</v>
      </c>
      <c r="V121">
        <v>139</v>
      </c>
      <c r="W121">
        <v>36307.97</v>
      </c>
      <c r="X121">
        <v>1.028</v>
      </c>
      <c r="Y121">
        <v>5.72</v>
      </c>
      <c r="AC121" t="s">
        <v>644</v>
      </c>
    </row>
    <row r="122" spans="1:29">
      <c r="A122" t="s">
        <v>765</v>
      </c>
      <c r="B122" t="s">
        <v>707</v>
      </c>
      <c r="C122" t="s">
        <v>144</v>
      </c>
      <c r="D122">
        <v>54.582337000000003</v>
      </c>
      <c r="E122">
        <v>-112.013578</v>
      </c>
      <c r="F122">
        <v>324.31</v>
      </c>
      <c r="G122">
        <v>5.3</v>
      </c>
      <c r="H122">
        <v>747</v>
      </c>
      <c r="I122">
        <v>220</v>
      </c>
      <c r="J122">
        <v>261</v>
      </c>
      <c r="K122">
        <v>10500</v>
      </c>
      <c r="L122">
        <v>8.4</v>
      </c>
      <c r="M122">
        <v>16</v>
      </c>
      <c r="N122">
        <v>57</v>
      </c>
      <c r="O122">
        <v>0.1</v>
      </c>
      <c r="P122">
        <v>0.54</v>
      </c>
      <c r="Q122">
        <v>46</v>
      </c>
      <c r="R122">
        <v>17500</v>
      </c>
      <c r="S122">
        <v>8</v>
      </c>
      <c r="T122">
        <v>67</v>
      </c>
      <c r="U122">
        <v>76</v>
      </c>
      <c r="V122">
        <v>93</v>
      </c>
      <c r="W122">
        <v>28903.3</v>
      </c>
      <c r="X122">
        <v>1.014</v>
      </c>
      <c r="Y122">
        <v>8.0500000000000007</v>
      </c>
      <c r="AC122" t="s">
        <v>644</v>
      </c>
    </row>
    <row r="123" spans="1:29">
      <c r="A123" t="s">
        <v>766</v>
      </c>
      <c r="B123" t="s">
        <v>707</v>
      </c>
      <c r="C123" t="s">
        <v>144</v>
      </c>
      <c r="D123">
        <v>54.510548999999997</v>
      </c>
      <c r="E123">
        <v>-112.659138</v>
      </c>
      <c r="F123">
        <v>493.78</v>
      </c>
      <c r="G123">
        <v>8.9</v>
      </c>
      <c r="H123">
        <v>1930</v>
      </c>
      <c r="I123">
        <v>110</v>
      </c>
      <c r="J123">
        <v>46</v>
      </c>
      <c r="K123">
        <v>16000</v>
      </c>
      <c r="L123">
        <v>5.4</v>
      </c>
      <c r="M123">
        <v>5</v>
      </c>
      <c r="N123">
        <v>107</v>
      </c>
      <c r="P123">
        <v>1.9</v>
      </c>
      <c r="Q123">
        <v>93</v>
      </c>
      <c r="R123">
        <v>25630</v>
      </c>
      <c r="S123">
        <v>23</v>
      </c>
      <c r="T123">
        <v>24</v>
      </c>
      <c r="V123">
        <v>350</v>
      </c>
      <c r="W123">
        <v>42430.65</v>
      </c>
      <c r="X123">
        <v>1.0349999999999999</v>
      </c>
      <c r="Y123">
        <v>7.04</v>
      </c>
      <c r="AC123" t="s">
        <v>644</v>
      </c>
    </row>
    <row r="124" spans="1:29">
      <c r="A124" t="s">
        <v>767</v>
      </c>
      <c r="B124" t="s">
        <v>707</v>
      </c>
      <c r="C124" t="s">
        <v>144</v>
      </c>
      <c r="D124">
        <v>54.786628</v>
      </c>
      <c r="E124">
        <v>-113.709962</v>
      </c>
      <c r="F124">
        <v>564.49</v>
      </c>
      <c r="G124">
        <v>4</v>
      </c>
      <c r="H124">
        <v>527</v>
      </c>
      <c r="I124">
        <v>54</v>
      </c>
      <c r="J124">
        <v>170</v>
      </c>
      <c r="K124">
        <v>11050</v>
      </c>
      <c r="L124">
        <v>7.7</v>
      </c>
      <c r="M124">
        <v>27</v>
      </c>
      <c r="N124">
        <v>54</v>
      </c>
      <c r="P124">
        <v>0.1</v>
      </c>
      <c r="Q124">
        <v>37</v>
      </c>
      <c r="R124">
        <v>16860</v>
      </c>
      <c r="S124">
        <v>8</v>
      </c>
      <c r="T124">
        <v>1</v>
      </c>
      <c r="U124">
        <v>72</v>
      </c>
      <c r="V124">
        <v>242</v>
      </c>
      <c r="W124">
        <v>27982.59</v>
      </c>
      <c r="X124">
        <v>1.022</v>
      </c>
      <c r="Y124">
        <v>8.35</v>
      </c>
      <c r="AC124" t="s">
        <v>644</v>
      </c>
    </row>
    <row r="125" spans="1:29">
      <c r="A125" t="s">
        <v>768</v>
      </c>
      <c r="B125" t="s">
        <v>707</v>
      </c>
      <c r="C125" t="s">
        <v>144</v>
      </c>
      <c r="D125">
        <v>54.840164000000001</v>
      </c>
      <c r="E125">
        <v>-114.476507</v>
      </c>
      <c r="F125">
        <v>591.30999999999995</v>
      </c>
      <c r="G125">
        <v>5</v>
      </c>
      <c r="H125">
        <v>565</v>
      </c>
      <c r="I125">
        <v>67</v>
      </c>
      <c r="J125">
        <v>277</v>
      </c>
      <c r="K125">
        <v>13100</v>
      </c>
      <c r="L125">
        <v>5.6</v>
      </c>
      <c r="M125">
        <v>17</v>
      </c>
      <c r="N125">
        <v>66</v>
      </c>
      <c r="P125">
        <v>0.1</v>
      </c>
      <c r="Q125">
        <v>70</v>
      </c>
      <c r="R125">
        <v>22000</v>
      </c>
      <c r="S125">
        <v>14</v>
      </c>
      <c r="T125">
        <v>51</v>
      </c>
      <c r="V125">
        <v>370</v>
      </c>
      <c r="W125">
        <v>36435.449999999997</v>
      </c>
      <c r="X125">
        <v>1.028</v>
      </c>
      <c r="Y125">
        <v>8.1999999999999993</v>
      </c>
      <c r="AC125" t="s">
        <v>644</v>
      </c>
    </row>
    <row r="126" spans="1:29">
      <c r="A126" t="s">
        <v>769</v>
      </c>
      <c r="B126" t="s">
        <v>707</v>
      </c>
      <c r="C126" t="s">
        <v>144</v>
      </c>
      <c r="D126">
        <v>54.855196999999997</v>
      </c>
      <c r="E126">
        <v>-114.46714799999999</v>
      </c>
      <c r="F126">
        <v>584.61</v>
      </c>
      <c r="G126">
        <v>5.8</v>
      </c>
      <c r="H126">
        <v>541</v>
      </c>
      <c r="I126">
        <v>186</v>
      </c>
      <c r="J126">
        <v>328</v>
      </c>
      <c r="K126">
        <v>13300</v>
      </c>
      <c r="L126">
        <v>5.6</v>
      </c>
      <c r="M126">
        <v>73</v>
      </c>
      <c r="N126">
        <v>66</v>
      </c>
      <c r="O126">
        <v>0.1</v>
      </c>
      <c r="P126">
        <v>0.1</v>
      </c>
      <c r="Q126">
        <v>61</v>
      </c>
      <c r="R126">
        <v>22500</v>
      </c>
      <c r="S126">
        <v>17</v>
      </c>
      <c r="T126">
        <v>41</v>
      </c>
      <c r="V126">
        <v>268</v>
      </c>
      <c r="W126">
        <v>37117.96</v>
      </c>
      <c r="X126">
        <v>1.026</v>
      </c>
      <c r="Y126">
        <v>7.9</v>
      </c>
      <c r="AC126" t="s">
        <v>644</v>
      </c>
    </row>
    <row r="127" spans="1:29">
      <c r="A127" t="s">
        <v>770</v>
      </c>
      <c r="B127" t="s">
        <v>707</v>
      </c>
      <c r="C127" t="s">
        <v>144</v>
      </c>
      <c r="D127">
        <v>54.955255000000001</v>
      </c>
      <c r="E127">
        <v>-112.020832</v>
      </c>
      <c r="F127">
        <v>239.88</v>
      </c>
      <c r="G127">
        <v>4</v>
      </c>
      <c r="H127">
        <v>318</v>
      </c>
      <c r="I127">
        <v>58</v>
      </c>
      <c r="J127">
        <v>141</v>
      </c>
      <c r="K127">
        <v>8200</v>
      </c>
      <c r="L127">
        <v>5.2</v>
      </c>
      <c r="M127">
        <v>0.4</v>
      </c>
      <c r="N127">
        <v>44</v>
      </c>
      <c r="O127">
        <v>0.11</v>
      </c>
      <c r="P127">
        <v>1.2</v>
      </c>
      <c r="Q127">
        <v>22</v>
      </c>
      <c r="R127">
        <v>12970</v>
      </c>
      <c r="S127">
        <v>8</v>
      </c>
      <c r="T127">
        <v>84</v>
      </c>
      <c r="U127">
        <v>177</v>
      </c>
      <c r="V127">
        <v>138</v>
      </c>
      <c r="W127">
        <v>21831.47</v>
      </c>
      <c r="X127">
        <v>1.012</v>
      </c>
      <c r="Y127">
        <v>8.1999999999999993</v>
      </c>
      <c r="AC127" t="s">
        <v>644</v>
      </c>
    </row>
    <row r="128" spans="1:29">
      <c r="A128" t="s">
        <v>771</v>
      </c>
      <c r="B128" t="s">
        <v>707</v>
      </c>
      <c r="C128" t="s">
        <v>144</v>
      </c>
      <c r="D128">
        <v>55.034343999999997</v>
      </c>
      <c r="E128">
        <v>-111.771519</v>
      </c>
      <c r="F128">
        <v>256.64</v>
      </c>
      <c r="G128">
        <v>4.0999999999999996</v>
      </c>
      <c r="H128">
        <v>486</v>
      </c>
      <c r="I128">
        <v>39</v>
      </c>
      <c r="J128">
        <v>105</v>
      </c>
      <c r="K128">
        <v>6600</v>
      </c>
      <c r="L128">
        <v>6</v>
      </c>
      <c r="M128">
        <v>14</v>
      </c>
      <c r="N128">
        <v>34</v>
      </c>
      <c r="P128">
        <v>0.4</v>
      </c>
      <c r="Q128">
        <v>20</v>
      </c>
      <c r="R128">
        <v>11380</v>
      </c>
      <c r="S128">
        <v>7</v>
      </c>
      <c r="T128">
        <v>14</v>
      </c>
      <c r="U128">
        <v>72</v>
      </c>
      <c r="V128">
        <v>147</v>
      </c>
      <c r="W128">
        <v>18922.509999999998</v>
      </c>
      <c r="X128">
        <v>1.016</v>
      </c>
      <c r="Y128">
        <v>8.19</v>
      </c>
      <c r="AC128" t="s">
        <v>644</v>
      </c>
    </row>
    <row r="129" spans="1:29">
      <c r="A129" t="s">
        <v>772</v>
      </c>
      <c r="B129" t="s">
        <v>707</v>
      </c>
      <c r="C129" t="s">
        <v>144</v>
      </c>
      <c r="D129">
        <v>55.045583999999998</v>
      </c>
      <c r="E129">
        <v>-111.753522</v>
      </c>
      <c r="F129">
        <v>248.41</v>
      </c>
      <c r="G129">
        <v>6.7</v>
      </c>
      <c r="H129">
        <v>298</v>
      </c>
      <c r="I129">
        <v>47</v>
      </c>
      <c r="J129">
        <v>145</v>
      </c>
      <c r="K129">
        <v>8360</v>
      </c>
      <c r="L129">
        <v>6.4</v>
      </c>
      <c r="M129">
        <v>16</v>
      </c>
      <c r="N129">
        <v>40</v>
      </c>
      <c r="P129">
        <v>0.16</v>
      </c>
      <c r="Q129">
        <v>24</v>
      </c>
      <c r="R129">
        <v>12900</v>
      </c>
      <c r="S129">
        <v>9</v>
      </c>
      <c r="T129">
        <v>16</v>
      </c>
      <c r="U129">
        <v>71</v>
      </c>
      <c r="V129">
        <v>72</v>
      </c>
      <c r="W129">
        <v>21366.400000000001</v>
      </c>
      <c r="X129">
        <v>1.0169999999999999</v>
      </c>
      <c r="Y129">
        <v>8.0500000000000007</v>
      </c>
      <c r="AC129" t="s">
        <v>644</v>
      </c>
    </row>
    <row r="130" spans="1:29">
      <c r="A130" t="s">
        <v>773</v>
      </c>
      <c r="B130" t="s">
        <v>707</v>
      </c>
      <c r="C130" t="s">
        <v>144</v>
      </c>
      <c r="D130">
        <v>55.161081000000003</v>
      </c>
      <c r="E130">
        <v>-114.53001500000001</v>
      </c>
      <c r="F130">
        <v>508.41</v>
      </c>
      <c r="G130">
        <v>3.7</v>
      </c>
      <c r="H130">
        <v>156</v>
      </c>
      <c r="I130">
        <v>36</v>
      </c>
      <c r="J130">
        <v>101</v>
      </c>
      <c r="K130">
        <v>8750</v>
      </c>
      <c r="L130">
        <v>13</v>
      </c>
      <c r="M130">
        <v>2</v>
      </c>
      <c r="N130">
        <v>29</v>
      </c>
      <c r="Q130">
        <v>25</v>
      </c>
      <c r="R130">
        <v>12500</v>
      </c>
      <c r="S130">
        <v>7</v>
      </c>
      <c r="T130">
        <v>26</v>
      </c>
      <c r="V130">
        <v>430</v>
      </c>
      <c r="W130">
        <v>20950.88</v>
      </c>
      <c r="X130">
        <v>1.0149999999999999</v>
      </c>
      <c r="Y130">
        <v>7.8</v>
      </c>
      <c r="AC130" t="s">
        <v>644</v>
      </c>
    </row>
    <row r="131" spans="1:29">
      <c r="A131" t="s">
        <v>774</v>
      </c>
      <c r="B131" t="s">
        <v>707</v>
      </c>
      <c r="C131" t="s">
        <v>144</v>
      </c>
      <c r="D131">
        <v>55.218232999999998</v>
      </c>
      <c r="E131">
        <v>-112.450457</v>
      </c>
      <c r="F131">
        <v>243.23</v>
      </c>
      <c r="G131">
        <v>2.6</v>
      </c>
      <c r="H131">
        <v>193</v>
      </c>
      <c r="I131">
        <v>38</v>
      </c>
      <c r="J131">
        <v>86</v>
      </c>
      <c r="K131">
        <v>6473</v>
      </c>
      <c r="L131">
        <v>5.7</v>
      </c>
      <c r="M131">
        <v>8.5</v>
      </c>
      <c r="N131">
        <v>31</v>
      </c>
      <c r="Q131">
        <v>14</v>
      </c>
      <c r="R131">
        <v>9634</v>
      </c>
      <c r="S131">
        <v>6</v>
      </c>
      <c r="T131">
        <v>28</v>
      </c>
      <c r="U131">
        <v>246</v>
      </c>
      <c r="V131">
        <v>95</v>
      </c>
      <c r="W131">
        <v>16382.08</v>
      </c>
      <c r="X131">
        <v>1.0149999999999999</v>
      </c>
      <c r="Y131">
        <v>8.5</v>
      </c>
      <c r="AC131" t="s">
        <v>644</v>
      </c>
    </row>
    <row r="132" spans="1:29">
      <c r="A132" t="s">
        <v>775</v>
      </c>
      <c r="B132" t="s">
        <v>707</v>
      </c>
      <c r="C132" t="s">
        <v>144</v>
      </c>
      <c r="D132">
        <v>55.508901000000002</v>
      </c>
      <c r="E132">
        <v>-117.33113400000001</v>
      </c>
      <c r="F132">
        <v>582.16999999999996</v>
      </c>
      <c r="G132">
        <v>2</v>
      </c>
      <c r="H132">
        <v>226</v>
      </c>
      <c r="I132">
        <v>30</v>
      </c>
      <c r="J132">
        <v>89</v>
      </c>
      <c r="K132">
        <v>8000</v>
      </c>
      <c r="L132">
        <v>4.9000000000000004</v>
      </c>
      <c r="M132">
        <v>0.7</v>
      </c>
      <c r="N132">
        <v>35</v>
      </c>
      <c r="P132">
        <v>7.0000000000000007E-2</v>
      </c>
      <c r="Q132">
        <v>22</v>
      </c>
      <c r="R132">
        <v>12140</v>
      </c>
      <c r="S132">
        <v>10</v>
      </c>
      <c r="T132">
        <v>123</v>
      </c>
      <c r="U132">
        <v>133</v>
      </c>
      <c r="V132">
        <v>232</v>
      </c>
      <c r="W132">
        <v>20575.45</v>
      </c>
      <c r="X132">
        <v>1.0209999999999999</v>
      </c>
      <c r="Y132">
        <v>8.25</v>
      </c>
      <c r="AC132" t="s">
        <v>644</v>
      </c>
    </row>
    <row r="133" spans="1:29">
      <c r="A133" t="s">
        <v>776</v>
      </c>
      <c r="B133" t="s">
        <v>707</v>
      </c>
      <c r="C133" t="s">
        <v>144</v>
      </c>
      <c r="D133">
        <v>55.625261000000002</v>
      </c>
      <c r="E133">
        <v>-117.124663</v>
      </c>
      <c r="F133">
        <v>499.87</v>
      </c>
      <c r="G133">
        <v>3</v>
      </c>
      <c r="H133">
        <v>132</v>
      </c>
      <c r="I133">
        <v>270</v>
      </c>
      <c r="J133">
        <v>79</v>
      </c>
      <c r="K133">
        <v>7600</v>
      </c>
      <c r="L133">
        <v>7</v>
      </c>
      <c r="M133">
        <v>3</v>
      </c>
      <c r="N133">
        <v>25</v>
      </c>
      <c r="Q133">
        <v>20</v>
      </c>
      <c r="R133">
        <v>11340</v>
      </c>
      <c r="S133">
        <v>9</v>
      </c>
      <c r="T133">
        <v>39</v>
      </c>
      <c r="U133">
        <v>43</v>
      </c>
      <c r="V133">
        <v>132</v>
      </c>
      <c r="W133">
        <v>18895.32</v>
      </c>
      <c r="X133">
        <v>1.0169999999999999</v>
      </c>
      <c r="Y133">
        <v>8.4</v>
      </c>
      <c r="AC133" t="s">
        <v>644</v>
      </c>
    </row>
    <row r="134" spans="1:29">
      <c r="A134" t="s">
        <v>777</v>
      </c>
      <c r="B134" t="s">
        <v>707</v>
      </c>
      <c r="C134" t="s">
        <v>144</v>
      </c>
      <c r="D134">
        <v>55.654668999999998</v>
      </c>
      <c r="E134">
        <v>-119.76707</v>
      </c>
      <c r="F134">
        <v>1067.1099999999999</v>
      </c>
      <c r="G134">
        <v>4.9000000000000004</v>
      </c>
      <c r="H134">
        <v>130</v>
      </c>
      <c r="I134">
        <v>39</v>
      </c>
      <c r="J134">
        <v>66</v>
      </c>
      <c r="K134">
        <v>8850</v>
      </c>
      <c r="L134">
        <v>2.9</v>
      </c>
      <c r="M134">
        <v>61</v>
      </c>
      <c r="N134">
        <v>43</v>
      </c>
      <c r="Q134">
        <v>23</v>
      </c>
      <c r="R134">
        <v>12610</v>
      </c>
      <c r="S134">
        <v>11</v>
      </c>
      <c r="T134">
        <v>16</v>
      </c>
      <c r="U134">
        <v>204</v>
      </c>
      <c r="V134">
        <v>313</v>
      </c>
      <c r="W134">
        <v>21433.88</v>
      </c>
      <c r="X134">
        <v>1.0189999999999999</v>
      </c>
      <c r="Y134">
        <v>8.31</v>
      </c>
      <c r="AC134" t="s">
        <v>644</v>
      </c>
    </row>
    <row r="135" spans="1:29">
      <c r="A135" t="s">
        <v>778</v>
      </c>
      <c r="B135" t="s">
        <v>707</v>
      </c>
      <c r="C135" t="s">
        <v>144</v>
      </c>
      <c r="D135">
        <v>55.864355000000003</v>
      </c>
      <c r="E135">
        <v>-118.72256</v>
      </c>
      <c r="F135">
        <v>554.74</v>
      </c>
      <c r="G135">
        <v>2.7</v>
      </c>
      <c r="H135">
        <v>275</v>
      </c>
      <c r="I135">
        <v>36</v>
      </c>
      <c r="J135">
        <v>113</v>
      </c>
      <c r="K135">
        <v>9900</v>
      </c>
      <c r="L135">
        <v>4.2</v>
      </c>
      <c r="M135">
        <v>84</v>
      </c>
      <c r="N135">
        <v>34</v>
      </c>
      <c r="P135">
        <v>0.06</v>
      </c>
      <c r="Q135">
        <v>37</v>
      </c>
      <c r="R135">
        <v>13850</v>
      </c>
      <c r="S135">
        <v>13</v>
      </c>
      <c r="T135">
        <v>6</v>
      </c>
      <c r="U135">
        <v>88</v>
      </c>
      <c r="V135">
        <v>141</v>
      </c>
      <c r="W135">
        <v>23036.55</v>
      </c>
      <c r="X135">
        <v>1.02</v>
      </c>
      <c r="Y135">
        <v>8.1999999999999993</v>
      </c>
      <c r="AC135" t="s">
        <v>644</v>
      </c>
    </row>
    <row r="136" spans="1:29">
      <c r="A136" t="s">
        <v>779</v>
      </c>
      <c r="B136" t="s">
        <v>707</v>
      </c>
      <c r="C136" t="s">
        <v>144</v>
      </c>
      <c r="D136">
        <v>55.858497</v>
      </c>
      <c r="E136">
        <v>-119.16772899999999</v>
      </c>
      <c r="F136">
        <v>713.23</v>
      </c>
      <c r="G136">
        <v>3</v>
      </c>
      <c r="H136">
        <v>85</v>
      </c>
      <c r="I136">
        <v>50</v>
      </c>
      <c r="J136">
        <v>80</v>
      </c>
      <c r="K136">
        <v>8840</v>
      </c>
      <c r="L136">
        <v>3</v>
      </c>
      <c r="M136">
        <v>3</v>
      </c>
      <c r="N136">
        <v>39</v>
      </c>
      <c r="Q136">
        <v>9</v>
      </c>
      <c r="R136">
        <v>12730</v>
      </c>
      <c r="S136">
        <v>14</v>
      </c>
      <c r="T136">
        <v>99</v>
      </c>
      <c r="U136">
        <v>101</v>
      </c>
      <c r="V136">
        <v>279</v>
      </c>
      <c r="W136">
        <v>21535.52</v>
      </c>
      <c r="X136">
        <v>1.016</v>
      </c>
      <c r="Y136">
        <v>8.07</v>
      </c>
      <c r="AC136" t="s">
        <v>644</v>
      </c>
    </row>
    <row r="137" spans="1:29">
      <c r="A137" t="s">
        <v>780</v>
      </c>
      <c r="B137" t="s">
        <v>707</v>
      </c>
      <c r="C137" t="s">
        <v>144</v>
      </c>
      <c r="D137">
        <v>55.863452000000002</v>
      </c>
      <c r="E137">
        <v>-119.45215399999999</v>
      </c>
      <c r="F137">
        <v>861.06</v>
      </c>
      <c r="G137">
        <v>2.2000000000000002</v>
      </c>
      <c r="H137">
        <v>249</v>
      </c>
      <c r="I137">
        <v>50</v>
      </c>
      <c r="J137">
        <v>79</v>
      </c>
      <c r="K137">
        <v>8294</v>
      </c>
      <c r="N137">
        <v>33</v>
      </c>
      <c r="O137">
        <v>2.7</v>
      </c>
      <c r="P137">
        <v>0.1</v>
      </c>
      <c r="Q137">
        <v>38</v>
      </c>
      <c r="R137">
        <v>13106</v>
      </c>
      <c r="S137">
        <v>11</v>
      </c>
      <c r="T137">
        <v>5</v>
      </c>
      <c r="V137">
        <v>1028</v>
      </c>
      <c r="W137">
        <v>22453.96</v>
      </c>
      <c r="X137">
        <v>1.012</v>
      </c>
      <c r="Y137">
        <v>7.76</v>
      </c>
      <c r="AC137" t="s">
        <v>644</v>
      </c>
    </row>
    <row r="138" spans="1:29">
      <c r="A138" t="s">
        <v>781</v>
      </c>
      <c r="B138" t="s">
        <v>707</v>
      </c>
      <c r="C138" t="s">
        <v>144</v>
      </c>
      <c r="D138">
        <v>55.917344999999997</v>
      </c>
      <c r="E138">
        <v>-118.764566</v>
      </c>
      <c r="F138">
        <v>527.29999999999995</v>
      </c>
      <c r="G138">
        <v>4</v>
      </c>
      <c r="H138">
        <v>258</v>
      </c>
      <c r="I138">
        <v>39</v>
      </c>
      <c r="J138">
        <v>101</v>
      </c>
      <c r="K138">
        <v>8520</v>
      </c>
      <c r="L138">
        <v>4.2</v>
      </c>
      <c r="M138">
        <v>61</v>
      </c>
      <c r="N138">
        <v>38</v>
      </c>
      <c r="P138">
        <v>0.08</v>
      </c>
      <c r="Q138">
        <v>37</v>
      </c>
      <c r="R138">
        <v>13850</v>
      </c>
      <c r="S138">
        <v>14</v>
      </c>
      <c r="T138">
        <v>21</v>
      </c>
      <c r="U138">
        <v>101</v>
      </c>
      <c r="V138">
        <v>125</v>
      </c>
      <c r="W138">
        <v>23087.31</v>
      </c>
      <c r="X138">
        <v>1.0209999999999999</v>
      </c>
      <c r="Y138">
        <v>8.11</v>
      </c>
      <c r="AC138" t="s">
        <v>644</v>
      </c>
    </row>
    <row r="139" spans="1:29">
      <c r="A139" t="s">
        <v>782</v>
      </c>
      <c r="B139" t="s">
        <v>707</v>
      </c>
      <c r="C139" t="s">
        <v>144</v>
      </c>
      <c r="D139">
        <v>55.960279</v>
      </c>
      <c r="E139">
        <v>-118.82848199999999</v>
      </c>
      <c r="F139">
        <v>539.5</v>
      </c>
      <c r="G139">
        <v>4</v>
      </c>
      <c r="H139">
        <v>140</v>
      </c>
      <c r="I139">
        <v>40</v>
      </c>
      <c r="J139">
        <v>98</v>
      </c>
      <c r="K139">
        <v>7520</v>
      </c>
      <c r="L139">
        <v>3.7</v>
      </c>
      <c r="M139">
        <v>0.5</v>
      </c>
      <c r="N139">
        <v>36</v>
      </c>
      <c r="Q139">
        <v>27</v>
      </c>
      <c r="R139">
        <v>11970</v>
      </c>
      <c r="S139">
        <v>12</v>
      </c>
      <c r="T139">
        <v>125</v>
      </c>
      <c r="U139">
        <v>102</v>
      </c>
      <c r="V139">
        <v>157</v>
      </c>
      <c r="W139">
        <v>20186.55</v>
      </c>
      <c r="X139">
        <v>1.0189999999999999</v>
      </c>
      <c r="Y139">
        <v>8.08</v>
      </c>
      <c r="AC139" t="s">
        <v>644</v>
      </c>
    </row>
    <row r="140" spans="1:29">
      <c r="A140" t="s">
        <v>783</v>
      </c>
      <c r="B140" t="s">
        <v>707</v>
      </c>
      <c r="C140" t="s">
        <v>144</v>
      </c>
      <c r="D140">
        <v>55.960715999999998</v>
      </c>
      <c r="E140">
        <v>-119.10494799999999</v>
      </c>
      <c r="F140">
        <v>618.13</v>
      </c>
      <c r="G140">
        <v>6</v>
      </c>
      <c r="H140">
        <v>127</v>
      </c>
      <c r="I140">
        <v>42</v>
      </c>
      <c r="J140">
        <v>91</v>
      </c>
      <c r="K140">
        <v>9500</v>
      </c>
      <c r="L140">
        <v>3.4</v>
      </c>
      <c r="M140">
        <v>12</v>
      </c>
      <c r="N140">
        <v>32</v>
      </c>
      <c r="P140">
        <v>0.06</v>
      </c>
      <c r="Q140">
        <v>19</v>
      </c>
      <c r="R140">
        <v>13350</v>
      </c>
      <c r="S140">
        <v>14</v>
      </c>
      <c r="T140">
        <v>16</v>
      </c>
      <c r="U140">
        <v>54</v>
      </c>
      <c r="V140">
        <v>164</v>
      </c>
      <c r="W140">
        <v>22226.99</v>
      </c>
      <c r="X140">
        <v>1.022</v>
      </c>
      <c r="Y140">
        <v>8.18</v>
      </c>
      <c r="AC140" t="s">
        <v>644</v>
      </c>
    </row>
    <row r="141" spans="1:29">
      <c r="A141" t="s">
        <v>784</v>
      </c>
      <c r="B141" t="s">
        <v>707</v>
      </c>
      <c r="C141" t="s">
        <v>144</v>
      </c>
      <c r="D141">
        <v>55.994923999999997</v>
      </c>
      <c r="E141">
        <v>-118.50556400000001</v>
      </c>
      <c r="F141">
        <v>484.63</v>
      </c>
      <c r="G141">
        <v>2.6</v>
      </c>
      <c r="H141">
        <v>184</v>
      </c>
      <c r="I141">
        <v>31</v>
      </c>
      <c r="J141">
        <v>132</v>
      </c>
      <c r="K141">
        <v>8360</v>
      </c>
      <c r="L141">
        <v>4.7</v>
      </c>
      <c r="M141">
        <v>72</v>
      </c>
      <c r="N141">
        <v>43</v>
      </c>
      <c r="Q141">
        <v>30</v>
      </c>
      <c r="R141">
        <v>13090</v>
      </c>
      <c r="S141">
        <v>11</v>
      </c>
      <c r="T141">
        <v>17</v>
      </c>
      <c r="U141">
        <v>86</v>
      </c>
      <c r="V141">
        <v>95</v>
      </c>
      <c r="W141">
        <v>21762.15</v>
      </c>
      <c r="X141">
        <v>1.026</v>
      </c>
      <c r="Y141">
        <v>8.07</v>
      </c>
      <c r="AC141" t="s">
        <v>644</v>
      </c>
    </row>
    <row r="142" spans="1:29">
      <c r="A142" t="s">
        <v>785</v>
      </c>
      <c r="B142" t="s">
        <v>707</v>
      </c>
      <c r="C142" t="s">
        <v>144</v>
      </c>
      <c r="D142">
        <v>56.068004999999999</v>
      </c>
      <c r="E142">
        <v>-119.010471</v>
      </c>
      <c r="F142">
        <v>626.05999999999995</v>
      </c>
      <c r="G142">
        <v>2.1</v>
      </c>
      <c r="H142">
        <v>94</v>
      </c>
      <c r="I142">
        <v>28</v>
      </c>
      <c r="J142">
        <v>65</v>
      </c>
      <c r="K142">
        <v>7280</v>
      </c>
      <c r="L142">
        <v>3.2</v>
      </c>
      <c r="M142">
        <v>0.43</v>
      </c>
      <c r="N142">
        <v>35</v>
      </c>
      <c r="O142">
        <v>0.13</v>
      </c>
      <c r="Q142">
        <v>17</v>
      </c>
      <c r="R142">
        <v>10640</v>
      </c>
      <c r="S142">
        <v>9</v>
      </c>
      <c r="T142">
        <v>138</v>
      </c>
      <c r="U142">
        <v>130</v>
      </c>
      <c r="V142">
        <v>147</v>
      </c>
      <c r="W142">
        <v>18085.37</v>
      </c>
      <c r="X142">
        <v>1.0149999999999999</v>
      </c>
      <c r="Y142">
        <v>8.4</v>
      </c>
      <c r="AC142" t="s">
        <v>644</v>
      </c>
    </row>
    <row r="143" spans="1:29">
      <c r="A143" t="s">
        <v>786</v>
      </c>
      <c r="B143" t="s">
        <v>707</v>
      </c>
      <c r="C143" t="s">
        <v>144</v>
      </c>
      <c r="D143">
        <v>56.024554000000002</v>
      </c>
      <c r="E143">
        <v>-119.14109500000001</v>
      </c>
      <c r="F143">
        <v>576.07000000000005</v>
      </c>
      <c r="G143">
        <v>4</v>
      </c>
      <c r="H143">
        <v>150</v>
      </c>
      <c r="I143">
        <v>38</v>
      </c>
      <c r="J143">
        <v>83</v>
      </c>
      <c r="K143">
        <v>8348</v>
      </c>
      <c r="L143">
        <v>4</v>
      </c>
      <c r="M143">
        <v>70</v>
      </c>
      <c r="N143">
        <v>35</v>
      </c>
      <c r="Q143">
        <v>26</v>
      </c>
      <c r="R143">
        <v>12340</v>
      </c>
      <c r="S143">
        <v>10</v>
      </c>
      <c r="T143">
        <v>16</v>
      </c>
      <c r="U143">
        <v>145</v>
      </c>
      <c r="V143">
        <v>198</v>
      </c>
      <c r="W143">
        <v>20755.13</v>
      </c>
      <c r="X143">
        <v>1.016</v>
      </c>
      <c r="Y143">
        <v>8.4499999999999993</v>
      </c>
      <c r="AC143" t="s">
        <v>644</v>
      </c>
    </row>
    <row r="144" spans="1:29">
      <c r="A144" t="s">
        <v>787</v>
      </c>
      <c r="B144" t="s">
        <v>788</v>
      </c>
      <c r="C144" t="s">
        <v>789</v>
      </c>
      <c r="D144">
        <v>53.578128999999997</v>
      </c>
      <c r="E144">
        <v>-116.78892999999999</v>
      </c>
      <c r="F144">
        <v>2985.21</v>
      </c>
      <c r="G144">
        <v>55</v>
      </c>
      <c r="H144">
        <v>1500</v>
      </c>
      <c r="I144">
        <v>2150</v>
      </c>
      <c r="J144">
        <v>224</v>
      </c>
      <c r="K144">
        <v>35000</v>
      </c>
      <c r="L144">
        <v>96</v>
      </c>
      <c r="M144">
        <v>0.7</v>
      </c>
      <c r="N144">
        <v>164</v>
      </c>
      <c r="P144">
        <v>3.2</v>
      </c>
      <c r="Q144">
        <v>190</v>
      </c>
      <c r="R144">
        <v>60610</v>
      </c>
      <c r="S144">
        <v>19</v>
      </c>
      <c r="T144">
        <v>307</v>
      </c>
      <c r="V144">
        <v>141</v>
      </c>
      <c r="W144">
        <v>100305.66</v>
      </c>
      <c r="X144">
        <v>1.07</v>
      </c>
      <c r="Y144">
        <v>7.3</v>
      </c>
      <c r="AC144" t="s">
        <v>644</v>
      </c>
    </row>
    <row r="145" spans="1:29">
      <c r="A145" t="s">
        <v>790</v>
      </c>
      <c r="B145" t="s">
        <v>788</v>
      </c>
      <c r="C145" t="s">
        <v>789</v>
      </c>
      <c r="D145">
        <v>53.753646000000003</v>
      </c>
      <c r="E145">
        <v>-116.561759</v>
      </c>
      <c r="F145">
        <v>2595.37</v>
      </c>
      <c r="G145">
        <v>54</v>
      </c>
      <c r="H145">
        <v>950</v>
      </c>
      <c r="I145">
        <v>1600</v>
      </c>
      <c r="J145">
        <v>204</v>
      </c>
      <c r="K145">
        <v>20200</v>
      </c>
      <c r="L145">
        <v>85</v>
      </c>
      <c r="M145">
        <v>2.8</v>
      </c>
      <c r="N145">
        <v>135</v>
      </c>
      <c r="P145">
        <v>0.9</v>
      </c>
      <c r="Q145">
        <v>180</v>
      </c>
      <c r="R145">
        <v>37120</v>
      </c>
      <c r="S145">
        <v>16</v>
      </c>
      <c r="T145">
        <v>69</v>
      </c>
      <c r="V145">
        <v>402</v>
      </c>
      <c r="W145">
        <v>61514.87</v>
      </c>
      <c r="X145">
        <v>1.046</v>
      </c>
      <c r="Y145">
        <v>7.42</v>
      </c>
      <c r="AC145" t="s">
        <v>644</v>
      </c>
    </row>
    <row r="146" spans="1:29">
      <c r="A146" t="s">
        <v>791</v>
      </c>
      <c r="B146" t="s">
        <v>792</v>
      </c>
      <c r="C146" t="s">
        <v>74</v>
      </c>
      <c r="D146">
        <v>55.756735999999997</v>
      </c>
      <c r="E146">
        <v>-119.016859</v>
      </c>
      <c r="F146">
        <v>1442.62</v>
      </c>
      <c r="G146">
        <v>16</v>
      </c>
      <c r="H146">
        <v>247</v>
      </c>
      <c r="I146">
        <v>275</v>
      </c>
      <c r="J146">
        <v>146</v>
      </c>
      <c r="K146">
        <v>13330</v>
      </c>
      <c r="L146">
        <v>25</v>
      </c>
      <c r="M146">
        <v>0.08</v>
      </c>
      <c r="N146">
        <v>27</v>
      </c>
      <c r="P146">
        <v>0.3</v>
      </c>
      <c r="Q146">
        <v>16</v>
      </c>
      <c r="R146">
        <v>19270</v>
      </c>
      <c r="S146">
        <v>5.3</v>
      </c>
      <c r="T146">
        <v>3860</v>
      </c>
      <c r="U146">
        <v>125</v>
      </c>
      <c r="V146">
        <v>332</v>
      </c>
      <c r="W146">
        <v>37857.89</v>
      </c>
      <c r="X146">
        <v>1.03</v>
      </c>
      <c r="Y146">
        <v>8.07</v>
      </c>
      <c r="AC146" t="s">
        <v>644</v>
      </c>
    </row>
    <row r="147" spans="1:29">
      <c r="A147" t="s">
        <v>793</v>
      </c>
      <c r="B147" t="s">
        <v>792</v>
      </c>
      <c r="C147" t="s">
        <v>74</v>
      </c>
      <c r="D147">
        <v>55.980696000000002</v>
      </c>
      <c r="E147">
        <v>-118.086564</v>
      </c>
      <c r="F147">
        <v>999.74</v>
      </c>
      <c r="G147">
        <v>28</v>
      </c>
      <c r="H147">
        <v>1750</v>
      </c>
      <c r="I147">
        <v>980</v>
      </c>
      <c r="J147">
        <v>544</v>
      </c>
      <c r="K147">
        <v>40740</v>
      </c>
      <c r="L147">
        <v>23</v>
      </c>
      <c r="M147">
        <v>0.9</v>
      </c>
      <c r="N147">
        <v>164</v>
      </c>
      <c r="Q147">
        <v>60</v>
      </c>
      <c r="R147">
        <v>66190</v>
      </c>
      <c r="S147">
        <v>23</v>
      </c>
      <c r="T147">
        <v>1194</v>
      </c>
      <c r="V147">
        <v>631</v>
      </c>
      <c r="W147">
        <v>110924.23</v>
      </c>
      <c r="X147">
        <v>1.0760000000000001</v>
      </c>
      <c r="Y147">
        <v>7.04</v>
      </c>
      <c r="AC147" t="s">
        <v>644</v>
      </c>
    </row>
    <row r="148" spans="1:29">
      <c r="A148" t="s">
        <v>794</v>
      </c>
      <c r="B148" t="s">
        <v>792</v>
      </c>
      <c r="C148" t="s">
        <v>74</v>
      </c>
      <c r="D148">
        <v>56.574604000000001</v>
      </c>
      <c r="E148">
        <v>-118.89532199999999</v>
      </c>
      <c r="F148">
        <v>984.5</v>
      </c>
      <c r="G148">
        <v>26</v>
      </c>
      <c r="H148">
        <v>798</v>
      </c>
      <c r="I148">
        <v>460</v>
      </c>
      <c r="J148">
        <v>299</v>
      </c>
      <c r="K148">
        <v>26380</v>
      </c>
      <c r="L148">
        <v>25</v>
      </c>
      <c r="M148">
        <v>0.5</v>
      </c>
      <c r="N148">
        <v>99</v>
      </c>
      <c r="Q148">
        <v>65</v>
      </c>
      <c r="R148">
        <v>43250</v>
      </c>
      <c r="S148">
        <v>15</v>
      </c>
      <c r="T148">
        <v>1020</v>
      </c>
      <c r="V148">
        <v>749</v>
      </c>
      <c r="W148">
        <v>73217.919999999998</v>
      </c>
      <c r="X148">
        <v>1.0489999999999999</v>
      </c>
      <c r="Y148">
        <v>7.54</v>
      </c>
      <c r="AC148" t="s">
        <v>644</v>
      </c>
    </row>
    <row r="149" spans="1:29">
      <c r="A149" t="s">
        <v>795</v>
      </c>
      <c r="B149" t="s">
        <v>796</v>
      </c>
      <c r="C149" t="s">
        <v>643</v>
      </c>
      <c r="D149">
        <v>55.143822999999998</v>
      </c>
      <c r="E149">
        <v>-116.728284</v>
      </c>
      <c r="F149">
        <v>2602.4</v>
      </c>
      <c r="G149">
        <v>29.15</v>
      </c>
      <c r="H149">
        <v>9997.15</v>
      </c>
      <c r="I149">
        <v>1105.83</v>
      </c>
      <c r="J149">
        <v>1340.4</v>
      </c>
      <c r="K149">
        <v>56296.800000000003</v>
      </c>
      <c r="L149">
        <v>68.36</v>
      </c>
      <c r="M149">
        <v>3.72</v>
      </c>
      <c r="N149">
        <v>302.70999999999998</v>
      </c>
      <c r="Q149">
        <v>509.35</v>
      </c>
      <c r="R149">
        <v>106785.2</v>
      </c>
      <c r="T149">
        <v>971.79</v>
      </c>
      <c r="V149">
        <v>169.78</v>
      </c>
      <c r="W149">
        <v>187656</v>
      </c>
      <c r="X149">
        <v>1.117</v>
      </c>
      <c r="Y149">
        <v>6.68</v>
      </c>
      <c r="Z149">
        <v>-62</v>
      </c>
      <c r="AA149">
        <v>-2.4</v>
      </c>
      <c r="AB149">
        <v>0.71832399999999996</v>
      </c>
      <c r="AC149" t="s">
        <v>680</v>
      </c>
    </row>
    <row r="150" spans="1:29">
      <c r="A150" t="s">
        <v>797</v>
      </c>
      <c r="B150" t="s">
        <v>796</v>
      </c>
      <c r="C150" t="s">
        <v>643</v>
      </c>
      <c r="D150">
        <v>55.172905999999998</v>
      </c>
      <c r="E150">
        <v>-116.75461900000001</v>
      </c>
      <c r="F150">
        <v>2587.8000000000002</v>
      </c>
      <c r="G150">
        <v>19.260000000000002</v>
      </c>
      <c r="H150">
        <v>6593.28</v>
      </c>
      <c r="I150">
        <v>728.96</v>
      </c>
      <c r="J150">
        <v>968.32</v>
      </c>
      <c r="K150">
        <v>45804.800000000003</v>
      </c>
      <c r="L150">
        <v>47.11</v>
      </c>
      <c r="M150">
        <v>1.75</v>
      </c>
      <c r="N150">
        <v>207.81</v>
      </c>
      <c r="Q150">
        <v>328.58</v>
      </c>
      <c r="R150">
        <v>77465.600000000006</v>
      </c>
      <c r="T150">
        <v>1196.8</v>
      </c>
      <c r="V150">
        <v>254.59</v>
      </c>
      <c r="W150">
        <v>136000</v>
      </c>
      <c r="X150">
        <v>1.0880000000000001</v>
      </c>
      <c r="Y150">
        <v>7.14</v>
      </c>
      <c r="Z150">
        <v>-74</v>
      </c>
      <c r="AA150">
        <v>-4.0999999999999996</v>
      </c>
      <c r="AB150">
        <v>0.71576899999999999</v>
      </c>
      <c r="AC150" t="s">
        <v>680</v>
      </c>
    </row>
    <row r="151" spans="1:29">
      <c r="A151" t="s">
        <v>798</v>
      </c>
      <c r="B151" t="s">
        <v>796</v>
      </c>
      <c r="C151" t="s">
        <v>643</v>
      </c>
      <c r="D151">
        <v>54.263188999999997</v>
      </c>
      <c r="E151">
        <v>-115.678696</v>
      </c>
      <c r="F151">
        <v>2615.3000000000002</v>
      </c>
      <c r="G151">
        <v>36.03</v>
      </c>
      <c r="H151">
        <v>3894.12</v>
      </c>
      <c r="I151">
        <v>1902.3</v>
      </c>
      <c r="J151">
        <v>615.45000000000005</v>
      </c>
      <c r="K151">
        <v>74077.8</v>
      </c>
      <c r="L151">
        <v>157.78</v>
      </c>
      <c r="M151">
        <v>3.68</v>
      </c>
      <c r="N151">
        <v>386.06</v>
      </c>
      <c r="Q151">
        <v>299.89</v>
      </c>
      <c r="R151">
        <v>123090</v>
      </c>
      <c r="T151">
        <v>559.5</v>
      </c>
      <c r="V151">
        <v>158.9</v>
      </c>
      <c r="W151">
        <v>207015</v>
      </c>
      <c r="X151">
        <v>1.119</v>
      </c>
      <c r="Y151">
        <v>6.33</v>
      </c>
      <c r="Z151">
        <v>-50</v>
      </c>
      <c r="AA151">
        <v>5</v>
      </c>
      <c r="AB151">
        <v>0.70918400000000004</v>
      </c>
      <c r="AC151" t="s">
        <v>680</v>
      </c>
    </row>
    <row r="152" spans="1:29">
      <c r="A152" t="s">
        <v>799</v>
      </c>
      <c r="B152" t="s">
        <v>796</v>
      </c>
      <c r="C152" t="s">
        <v>643</v>
      </c>
      <c r="D152">
        <v>54.568041000000001</v>
      </c>
      <c r="E152">
        <v>-115.881125</v>
      </c>
      <c r="F152">
        <v>3105.5</v>
      </c>
      <c r="G152">
        <v>9.09</v>
      </c>
      <c r="H152">
        <v>1545.12</v>
      </c>
      <c r="I152">
        <v>448.92</v>
      </c>
      <c r="J152">
        <v>240.12</v>
      </c>
      <c r="K152">
        <v>23803.200000000001</v>
      </c>
      <c r="L152">
        <v>42.07</v>
      </c>
      <c r="M152">
        <v>0.56999999999999995</v>
      </c>
      <c r="N152">
        <v>48.65</v>
      </c>
      <c r="Q152">
        <v>76.209999999999994</v>
      </c>
      <c r="R152">
        <v>35704.800000000003</v>
      </c>
      <c r="T152">
        <v>1774.8</v>
      </c>
      <c r="V152">
        <v>326.77</v>
      </c>
      <c r="W152">
        <v>62953.2</v>
      </c>
      <c r="X152">
        <v>1.044</v>
      </c>
      <c r="Y152">
        <v>7.31</v>
      </c>
      <c r="Z152">
        <v>-116</v>
      </c>
      <c r="AA152">
        <v>-11.4</v>
      </c>
      <c r="AB152">
        <v>0.70935899999999996</v>
      </c>
      <c r="AC152" t="s">
        <v>680</v>
      </c>
    </row>
    <row r="153" spans="1:29">
      <c r="A153" t="s">
        <v>800</v>
      </c>
      <c r="B153" t="s">
        <v>796</v>
      </c>
      <c r="C153" t="s">
        <v>643</v>
      </c>
      <c r="D153">
        <v>54.801443999999996</v>
      </c>
      <c r="E153">
        <v>-116.718102</v>
      </c>
      <c r="F153">
        <v>2765.5</v>
      </c>
      <c r="G153">
        <v>14.03</v>
      </c>
      <c r="H153">
        <v>2363.1999999999998</v>
      </c>
      <c r="I153">
        <v>696.3</v>
      </c>
      <c r="J153">
        <v>327.05</v>
      </c>
      <c r="K153">
        <v>28907</v>
      </c>
      <c r="L153">
        <v>56.02</v>
      </c>
      <c r="M153">
        <v>0.98</v>
      </c>
      <c r="N153">
        <v>126.6</v>
      </c>
      <c r="Q153">
        <v>147.69999999999999</v>
      </c>
      <c r="R153">
        <v>46736.5</v>
      </c>
      <c r="T153">
        <v>1160.5</v>
      </c>
      <c r="V153">
        <v>247.93</v>
      </c>
      <c r="W153">
        <v>83556</v>
      </c>
      <c r="X153">
        <v>1.0549999999999999</v>
      </c>
      <c r="Y153">
        <v>7.13</v>
      </c>
      <c r="Z153">
        <v>-112</v>
      </c>
      <c r="AA153">
        <v>-10.8</v>
      </c>
      <c r="AB153">
        <v>0.71020300000000003</v>
      </c>
      <c r="AC153" t="s">
        <v>680</v>
      </c>
    </row>
    <row r="154" spans="1:29">
      <c r="A154" t="s">
        <v>801</v>
      </c>
      <c r="B154" t="s">
        <v>796</v>
      </c>
      <c r="C154" t="s">
        <v>643</v>
      </c>
      <c r="D154">
        <v>54.452621000000001</v>
      </c>
      <c r="E154">
        <v>-115.510187</v>
      </c>
      <c r="F154">
        <v>2638.4</v>
      </c>
      <c r="G154">
        <v>11.43</v>
      </c>
      <c r="H154">
        <v>2150.4499999999998</v>
      </c>
      <c r="I154">
        <v>472.05</v>
      </c>
      <c r="J154">
        <v>325.19</v>
      </c>
      <c r="K154">
        <v>28113.200000000001</v>
      </c>
      <c r="L154">
        <v>43.32</v>
      </c>
      <c r="M154">
        <v>0.62</v>
      </c>
      <c r="N154">
        <v>113.29</v>
      </c>
      <c r="Q154">
        <v>111.19</v>
      </c>
      <c r="R154">
        <v>42484.5</v>
      </c>
      <c r="T154">
        <v>1888.2</v>
      </c>
      <c r="V154">
        <v>380.79</v>
      </c>
      <c r="W154">
        <v>74269.2</v>
      </c>
      <c r="X154">
        <v>1.0489999999999999</v>
      </c>
      <c r="Y154">
        <v>7.52</v>
      </c>
      <c r="Z154">
        <v>-99</v>
      </c>
      <c r="AA154">
        <v>-8.4</v>
      </c>
      <c r="AB154">
        <v>0.70991400000000004</v>
      </c>
      <c r="AC154" t="s">
        <v>680</v>
      </c>
    </row>
    <row r="155" spans="1:29">
      <c r="A155" t="s">
        <v>802</v>
      </c>
      <c r="B155" t="s">
        <v>796</v>
      </c>
      <c r="C155" t="s">
        <v>643</v>
      </c>
      <c r="D155">
        <v>54.815345000000001</v>
      </c>
      <c r="E155">
        <v>-116.689953</v>
      </c>
      <c r="F155">
        <v>2913</v>
      </c>
      <c r="G155">
        <v>13.94</v>
      </c>
      <c r="H155">
        <v>2428.8000000000002</v>
      </c>
      <c r="I155">
        <v>707.52</v>
      </c>
      <c r="J155">
        <v>337.92</v>
      </c>
      <c r="K155">
        <v>29251.200000000001</v>
      </c>
      <c r="L155">
        <v>55.55</v>
      </c>
      <c r="M155">
        <v>1.1100000000000001</v>
      </c>
      <c r="N155">
        <v>140.44999999999999</v>
      </c>
      <c r="Q155">
        <v>153.12</v>
      </c>
      <c r="R155">
        <v>47836.800000000003</v>
      </c>
      <c r="T155">
        <v>1161.5999999999999</v>
      </c>
      <c r="V155">
        <v>289.33999999999997</v>
      </c>
      <c r="W155">
        <v>86380.800000000003</v>
      </c>
      <c r="X155">
        <v>1.056</v>
      </c>
      <c r="Y155">
        <v>7.28</v>
      </c>
      <c r="Z155">
        <v>-110</v>
      </c>
      <c r="AA155">
        <v>-10.5</v>
      </c>
      <c r="AB155">
        <v>0.71038699999999999</v>
      </c>
      <c r="AC155" t="s">
        <v>680</v>
      </c>
    </row>
    <row r="156" spans="1:29">
      <c r="A156" t="s">
        <v>803</v>
      </c>
      <c r="B156" t="s">
        <v>796</v>
      </c>
      <c r="C156" t="s">
        <v>643</v>
      </c>
      <c r="D156">
        <v>54.009079999999997</v>
      </c>
      <c r="E156">
        <v>-116.54968100000001</v>
      </c>
      <c r="F156">
        <v>3510.5</v>
      </c>
      <c r="G156">
        <v>91.5</v>
      </c>
      <c r="H156">
        <v>23300</v>
      </c>
      <c r="I156">
        <v>3904</v>
      </c>
      <c r="J156">
        <v>1780</v>
      </c>
      <c r="K156">
        <v>48600</v>
      </c>
      <c r="L156">
        <v>177</v>
      </c>
      <c r="M156">
        <v>2250</v>
      </c>
      <c r="N156">
        <v>91</v>
      </c>
      <c r="O156">
        <v>0</v>
      </c>
      <c r="P156">
        <v>2.1800000000000002</v>
      </c>
      <c r="R156">
        <v>130959</v>
      </c>
      <c r="T156">
        <v>0</v>
      </c>
      <c r="V156">
        <v>610.70000000000005</v>
      </c>
      <c r="W156">
        <v>208909</v>
      </c>
      <c r="X156">
        <v>1.1459999999999999</v>
      </c>
      <c r="Y156">
        <v>6.44</v>
      </c>
      <c r="AC156" t="s">
        <v>804</v>
      </c>
    </row>
    <row r="157" spans="1:29">
      <c r="A157" t="s">
        <v>805</v>
      </c>
      <c r="B157" t="s">
        <v>796</v>
      </c>
      <c r="C157" t="s">
        <v>643</v>
      </c>
      <c r="D157">
        <v>54.074753999999999</v>
      </c>
      <c r="E157">
        <v>-116.584378</v>
      </c>
      <c r="G157">
        <v>112</v>
      </c>
      <c r="H157">
        <v>24400</v>
      </c>
      <c r="I157">
        <v>3098</v>
      </c>
      <c r="J157">
        <v>2210</v>
      </c>
      <c r="K157">
        <v>54700</v>
      </c>
      <c r="L157">
        <v>223</v>
      </c>
      <c r="M157">
        <v>408</v>
      </c>
      <c r="N157">
        <v>0</v>
      </c>
      <c r="O157">
        <v>0</v>
      </c>
      <c r="P157">
        <v>0.82</v>
      </c>
      <c r="Q157">
        <v>919</v>
      </c>
      <c r="R157">
        <v>131959</v>
      </c>
      <c r="T157">
        <v>78.2</v>
      </c>
      <c r="V157">
        <v>733.3</v>
      </c>
      <c r="W157">
        <v>216885</v>
      </c>
      <c r="X157">
        <v>1.1539999999999999</v>
      </c>
      <c r="Y157">
        <v>6.76</v>
      </c>
      <c r="AB157">
        <v>0.72077000000000002</v>
      </c>
      <c r="AC157" t="s">
        <v>804</v>
      </c>
    </row>
    <row r="158" spans="1:29">
      <c r="A158" t="s">
        <v>806</v>
      </c>
      <c r="B158" t="s">
        <v>796</v>
      </c>
      <c r="C158" t="s">
        <v>643</v>
      </c>
      <c r="D158">
        <v>54.114747999999999</v>
      </c>
      <c r="E158">
        <v>-116.596242</v>
      </c>
      <c r="F158">
        <v>3251.6</v>
      </c>
      <c r="G158">
        <v>93.9</v>
      </c>
      <c r="H158">
        <v>11700</v>
      </c>
      <c r="I158">
        <v>4720</v>
      </c>
      <c r="J158">
        <v>2930</v>
      </c>
      <c r="K158">
        <v>59900</v>
      </c>
      <c r="L158">
        <v>181</v>
      </c>
      <c r="M158">
        <v>1130</v>
      </c>
      <c r="N158">
        <v>378</v>
      </c>
      <c r="O158">
        <v>0</v>
      </c>
      <c r="P158">
        <v>1.3</v>
      </c>
      <c r="Q158">
        <v>847</v>
      </c>
      <c r="R158">
        <v>135958</v>
      </c>
      <c r="T158">
        <v>54.6</v>
      </c>
      <c r="V158">
        <v>469.3</v>
      </c>
      <c r="W158">
        <v>215544</v>
      </c>
      <c r="X158">
        <v>1.151</v>
      </c>
      <c r="Y158">
        <v>7</v>
      </c>
      <c r="AB158">
        <v>0.72384000000000004</v>
      </c>
      <c r="AC158" t="s">
        <v>804</v>
      </c>
    </row>
    <row r="159" spans="1:29">
      <c r="A159" t="s">
        <v>807</v>
      </c>
      <c r="B159" t="s">
        <v>796</v>
      </c>
      <c r="C159" t="s">
        <v>643</v>
      </c>
      <c r="D159">
        <v>54.117704000000003</v>
      </c>
      <c r="E159">
        <v>-116.610814</v>
      </c>
      <c r="F159">
        <v>3358.3</v>
      </c>
      <c r="G159">
        <v>77.2</v>
      </c>
      <c r="H159">
        <v>11100</v>
      </c>
      <c r="I159">
        <v>4350</v>
      </c>
      <c r="J159">
        <v>3120</v>
      </c>
      <c r="K159">
        <v>56200</v>
      </c>
      <c r="L159">
        <v>153</v>
      </c>
      <c r="M159">
        <v>1450</v>
      </c>
      <c r="N159">
        <v>390</v>
      </c>
      <c r="O159">
        <v>0</v>
      </c>
      <c r="P159">
        <v>2.14</v>
      </c>
      <c r="Q159">
        <v>827</v>
      </c>
      <c r="R159">
        <v>114964</v>
      </c>
      <c r="T159">
        <v>21.4</v>
      </c>
      <c r="V159">
        <v>624</v>
      </c>
      <c r="W159">
        <v>190129</v>
      </c>
      <c r="X159">
        <v>1.1319999999999999</v>
      </c>
      <c r="Y159">
        <v>7.12</v>
      </c>
      <c r="AC159" t="s">
        <v>804</v>
      </c>
    </row>
    <row r="160" spans="1:29">
      <c r="A160" t="s">
        <v>808</v>
      </c>
      <c r="B160" t="s">
        <v>796</v>
      </c>
      <c r="C160" t="s">
        <v>643</v>
      </c>
      <c r="D160">
        <v>54.131836</v>
      </c>
      <c r="E160">
        <v>-116.60503799999999</v>
      </c>
      <c r="F160">
        <v>3216.8</v>
      </c>
      <c r="G160">
        <v>86.4</v>
      </c>
      <c r="H160">
        <v>12500</v>
      </c>
      <c r="I160">
        <v>5070</v>
      </c>
      <c r="J160">
        <v>3270</v>
      </c>
      <c r="K160">
        <v>64500</v>
      </c>
      <c r="L160">
        <v>158</v>
      </c>
      <c r="M160">
        <v>1400</v>
      </c>
      <c r="N160">
        <v>377</v>
      </c>
      <c r="O160">
        <v>5.3</v>
      </c>
      <c r="P160">
        <v>1.4</v>
      </c>
      <c r="R160">
        <v>142956</v>
      </c>
      <c r="T160">
        <v>69.900000000000006</v>
      </c>
      <c r="V160">
        <v>422.8</v>
      </c>
      <c r="W160">
        <v>228619</v>
      </c>
      <c r="X160">
        <v>1.1559999999999999</v>
      </c>
      <c r="Y160">
        <v>6.99</v>
      </c>
      <c r="AB160">
        <v>0.72531999999999996</v>
      </c>
      <c r="AC160" t="s">
        <v>804</v>
      </c>
    </row>
    <row r="161" spans="1:29">
      <c r="A161" t="s">
        <v>809</v>
      </c>
      <c r="B161" t="s">
        <v>796</v>
      </c>
      <c r="C161" t="s">
        <v>643</v>
      </c>
      <c r="D161">
        <v>54.132323</v>
      </c>
      <c r="E161">
        <v>-116.660813</v>
      </c>
      <c r="F161">
        <v>1835</v>
      </c>
      <c r="G161">
        <v>87.3</v>
      </c>
      <c r="H161">
        <v>14100</v>
      </c>
      <c r="I161">
        <v>5500</v>
      </c>
      <c r="J161">
        <v>3390</v>
      </c>
      <c r="K161">
        <v>66200</v>
      </c>
      <c r="L161">
        <v>163</v>
      </c>
      <c r="M161">
        <v>1190</v>
      </c>
      <c r="N161">
        <v>17</v>
      </c>
      <c r="O161">
        <v>0</v>
      </c>
      <c r="P161">
        <v>0.52</v>
      </c>
      <c r="Q161">
        <v>876</v>
      </c>
      <c r="R161">
        <v>145955</v>
      </c>
      <c r="T161">
        <v>7.5</v>
      </c>
      <c r="V161">
        <v>517.29999999999995</v>
      </c>
      <c r="W161">
        <v>235462</v>
      </c>
      <c r="X161">
        <v>1.159</v>
      </c>
      <c r="Y161">
        <v>7.05</v>
      </c>
      <c r="AB161">
        <v>0.72543000000000002</v>
      </c>
      <c r="AC161" t="s">
        <v>804</v>
      </c>
    </row>
    <row r="162" spans="1:29">
      <c r="A162" t="s">
        <v>810</v>
      </c>
      <c r="B162" t="s">
        <v>796</v>
      </c>
      <c r="C162" t="s">
        <v>643</v>
      </c>
      <c r="D162">
        <v>54.152408000000001</v>
      </c>
      <c r="E162">
        <v>-116.62528399999999</v>
      </c>
      <c r="G162">
        <v>87.1</v>
      </c>
      <c r="H162">
        <v>10200</v>
      </c>
      <c r="I162">
        <v>4530</v>
      </c>
      <c r="J162">
        <v>2890</v>
      </c>
      <c r="K162">
        <v>68000</v>
      </c>
      <c r="L162">
        <v>154</v>
      </c>
      <c r="M162">
        <v>1290</v>
      </c>
      <c r="N162">
        <v>364</v>
      </c>
      <c r="O162">
        <v>0</v>
      </c>
      <c r="P162">
        <v>0.48</v>
      </c>
      <c r="Q162">
        <v>869</v>
      </c>
      <c r="R162">
        <v>147954</v>
      </c>
      <c r="T162">
        <v>69.900000000000006</v>
      </c>
      <c r="V162">
        <v>523.29999999999995</v>
      </c>
      <c r="W162">
        <v>233957</v>
      </c>
      <c r="X162">
        <v>1.1579999999999999</v>
      </c>
      <c r="Y162">
        <v>6.97</v>
      </c>
      <c r="AB162">
        <v>0.72575000000000001</v>
      </c>
      <c r="AC162" t="s">
        <v>804</v>
      </c>
    </row>
    <row r="163" spans="1:29">
      <c r="A163" t="s">
        <v>811</v>
      </c>
      <c r="B163" t="s">
        <v>796</v>
      </c>
      <c r="C163" t="s">
        <v>643</v>
      </c>
      <c r="D163">
        <v>54.169786999999999</v>
      </c>
      <c r="E163">
        <v>-116.67301</v>
      </c>
      <c r="F163">
        <v>3193.5</v>
      </c>
      <c r="G163">
        <v>86.8</v>
      </c>
      <c r="H163">
        <v>10600</v>
      </c>
      <c r="I163">
        <v>4170</v>
      </c>
      <c r="J163">
        <v>2410</v>
      </c>
      <c r="K163">
        <v>60400</v>
      </c>
      <c r="L163">
        <v>149</v>
      </c>
      <c r="M163">
        <v>1180</v>
      </c>
      <c r="N163">
        <v>408</v>
      </c>
      <c r="O163">
        <v>5.9</v>
      </c>
      <c r="P163">
        <v>1.32</v>
      </c>
      <c r="Q163">
        <v>720</v>
      </c>
      <c r="R163">
        <v>129371</v>
      </c>
      <c r="T163">
        <v>14.5</v>
      </c>
      <c r="V163">
        <v>728.7</v>
      </c>
      <c r="W163">
        <v>210008</v>
      </c>
      <c r="X163">
        <v>1.159</v>
      </c>
      <c r="Y163">
        <v>6.13</v>
      </c>
      <c r="AC163" t="s">
        <v>804</v>
      </c>
    </row>
    <row r="164" spans="1:29">
      <c r="A164" t="s">
        <v>812</v>
      </c>
      <c r="B164" t="s">
        <v>796</v>
      </c>
      <c r="C164" t="s">
        <v>643</v>
      </c>
      <c r="D164">
        <v>54.176130000000001</v>
      </c>
      <c r="E164">
        <v>-116.686296</v>
      </c>
      <c r="F164">
        <v>3195</v>
      </c>
      <c r="G164">
        <v>86.2</v>
      </c>
      <c r="H164">
        <v>10300</v>
      </c>
      <c r="I164">
        <v>4390</v>
      </c>
      <c r="J164">
        <v>2500</v>
      </c>
      <c r="K164">
        <v>65700</v>
      </c>
      <c r="L164">
        <v>148</v>
      </c>
      <c r="M164">
        <v>197</v>
      </c>
      <c r="N164">
        <v>378</v>
      </c>
      <c r="O164">
        <v>0</v>
      </c>
      <c r="P164">
        <v>0.42</v>
      </c>
      <c r="Q164">
        <v>69</v>
      </c>
      <c r="R164">
        <v>139439</v>
      </c>
      <c r="T164">
        <v>10.8</v>
      </c>
      <c r="V164">
        <v>746.6</v>
      </c>
      <c r="W164">
        <v>223730</v>
      </c>
      <c r="X164">
        <v>1.161</v>
      </c>
      <c r="Y164">
        <v>6.38</v>
      </c>
      <c r="AC164" t="s">
        <v>804</v>
      </c>
    </row>
    <row r="165" spans="1:29">
      <c r="A165" t="s">
        <v>813</v>
      </c>
      <c r="B165" t="s">
        <v>796</v>
      </c>
      <c r="C165" t="s">
        <v>643</v>
      </c>
      <c r="D165">
        <v>54.184083999999999</v>
      </c>
      <c r="E165">
        <v>-116.681333</v>
      </c>
      <c r="F165">
        <v>3196.7</v>
      </c>
      <c r="G165">
        <v>87.5</v>
      </c>
      <c r="H165">
        <v>10900</v>
      </c>
      <c r="I165">
        <v>4260</v>
      </c>
      <c r="J165">
        <v>2250</v>
      </c>
      <c r="K165">
        <v>63600</v>
      </c>
      <c r="L165">
        <v>140</v>
      </c>
      <c r="M165">
        <v>538</v>
      </c>
      <c r="N165">
        <v>413</v>
      </c>
      <c r="O165">
        <v>5.9</v>
      </c>
      <c r="P165">
        <v>0.53</v>
      </c>
      <c r="Q165">
        <v>510</v>
      </c>
      <c r="R165">
        <v>141956</v>
      </c>
      <c r="T165">
        <v>15</v>
      </c>
      <c r="V165">
        <v>752.3</v>
      </c>
      <c r="W165">
        <v>225200</v>
      </c>
      <c r="X165">
        <v>1.1619999999999999</v>
      </c>
      <c r="Y165">
        <v>6.55</v>
      </c>
      <c r="AB165">
        <v>0.72584000000000004</v>
      </c>
      <c r="AC165" t="s">
        <v>804</v>
      </c>
    </row>
    <row r="166" spans="1:29">
      <c r="A166" t="s">
        <v>814</v>
      </c>
      <c r="B166" t="s">
        <v>796</v>
      </c>
      <c r="C166" t="s">
        <v>643</v>
      </c>
      <c r="D166">
        <v>54.525212000000003</v>
      </c>
      <c r="E166">
        <v>-116.795627</v>
      </c>
      <c r="F166">
        <v>2978.2</v>
      </c>
      <c r="G166">
        <v>24</v>
      </c>
      <c r="H166">
        <v>1870</v>
      </c>
      <c r="I166">
        <v>1420</v>
      </c>
      <c r="J166">
        <v>298</v>
      </c>
      <c r="K166">
        <v>44600</v>
      </c>
      <c r="L166">
        <v>84.9</v>
      </c>
      <c r="M166">
        <v>12</v>
      </c>
      <c r="N166">
        <v>200</v>
      </c>
      <c r="O166">
        <v>2</v>
      </c>
      <c r="P166">
        <v>1.1000000000000001</v>
      </c>
      <c r="R166">
        <v>70700</v>
      </c>
      <c r="T166">
        <v>300</v>
      </c>
      <c r="V166">
        <v>377</v>
      </c>
      <c r="W166">
        <v>114000</v>
      </c>
      <c r="Y166">
        <v>7.02</v>
      </c>
      <c r="AB166">
        <v>0.70987999999999996</v>
      </c>
      <c r="AC166" t="s">
        <v>804</v>
      </c>
    </row>
    <row r="167" spans="1:29">
      <c r="A167" t="s">
        <v>815</v>
      </c>
      <c r="B167" t="s">
        <v>796</v>
      </c>
      <c r="C167" t="s">
        <v>643</v>
      </c>
      <c r="D167">
        <v>54.772187000000002</v>
      </c>
      <c r="E167">
        <v>-116.6797</v>
      </c>
      <c r="F167">
        <v>2850.8</v>
      </c>
      <c r="G167">
        <v>14</v>
      </c>
      <c r="H167">
        <v>2140</v>
      </c>
      <c r="I167">
        <v>668</v>
      </c>
      <c r="J167">
        <v>299</v>
      </c>
      <c r="K167">
        <v>29200</v>
      </c>
      <c r="L167">
        <v>46.5</v>
      </c>
      <c r="M167">
        <v>1.1000000000000001</v>
      </c>
      <c r="N167">
        <v>100</v>
      </c>
      <c r="O167">
        <v>2.9</v>
      </c>
      <c r="P167">
        <v>0.1</v>
      </c>
      <c r="R167">
        <v>46400</v>
      </c>
      <c r="T167">
        <v>990</v>
      </c>
      <c r="V167">
        <v>225</v>
      </c>
      <c r="W167">
        <v>77900</v>
      </c>
      <c r="Y167">
        <v>7.09</v>
      </c>
      <c r="AB167">
        <v>0.71035000000000004</v>
      </c>
      <c r="AC167" t="s">
        <v>804</v>
      </c>
    </row>
    <row r="168" spans="1:29">
      <c r="A168" t="s">
        <v>816</v>
      </c>
      <c r="B168" t="s">
        <v>796</v>
      </c>
      <c r="C168" t="s">
        <v>643</v>
      </c>
      <c r="G168">
        <v>9.92</v>
      </c>
      <c r="H168">
        <v>2240</v>
      </c>
      <c r="I168">
        <v>591</v>
      </c>
      <c r="J168">
        <v>294</v>
      </c>
      <c r="K168">
        <v>22300</v>
      </c>
      <c r="L168">
        <v>32</v>
      </c>
      <c r="M168">
        <v>0.95</v>
      </c>
      <c r="N168">
        <v>90</v>
      </c>
      <c r="O168">
        <v>93.8</v>
      </c>
      <c r="P168">
        <v>1.3</v>
      </c>
      <c r="R168">
        <v>61000</v>
      </c>
      <c r="T168">
        <v>740</v>
      </c>
      <c r="V168">
        <v>17</v>
      </c>
      <c r="W168">
        <v>98100</v>
      </c>
      <c r="Y168">
        <v>5.58</v>
      </c>
      <c r="AB168">
        <v>0.71657999999999999</v>
      </c>
      <c r="AC168" t="s">
        <v>804</v>
      </c>
    </row>
    <row r="169" spans="1:29">
      <c r="A169" t="s">
        <v>817</v>
      </c>
      <c r="B169" t="s">
        <v>796</v>
      </c>
      <c r="C169" t="s">
        <v>643</v>
      </c>
      <c r="G169">
        <v>12</v>
      </c>
      <c r="H169">
        <v>3780</v>
      </c>
      <c r="I169">
        <v>499</v>
      </c>
      <c r="J169">
        <v>546</v>
      </c>
      <c r="K169">
        <v>31900</v>
      </c>
      <c r="L169">
        <v>28.5</v>
      </c>
      <c r="M169">
        <v>2.8</v>
      </c>
      <c r="N169">
        <v>100</v>
      </c>
      <c r="O169">
        <v>7</v>
      </c>
      <c r="P169">
        <v>0</v>
      </c>
      <c r="R169">
        <v>53300</v>
      </c>
      <c r="T169">
        <v>1000</v>
      </c>
      <c r="V169">
        <v>206</v>
      </c>
      <c r="W169">
        <v>89800</v>
      </c>
      <c r="Y169">
        <v>6.98</v>
      </c>
      <c r="AB169">
        <v>0.71631999999999996</v>
      </c>
      <c r="AC169" t="s">
        <v>804</v>
      </c>
    </row>
    <row r="170" spans="1:29">
      <c r="A170" t="s">
        <v>818</v>
      </c>
      <c r="B170" t="s">
        <v>796</v>
      </c>
      <c r="C170" t="s">
        <v>643</v>
      </c>
      <c r="D170">
        <v>54.217315999999997</v>
      </c>
      <c r="E170">
        <v>-116.720298</v>
      </c>
      <c r="G170">
        <v>73.400000000000006</v>
      </c>
      <c r="H170">
        <v>25200</v>
      </c>
      <c r="I170">
        <v>4980</v>
      </c>
      <c r="J170">
        <v>2200</v>
      </c>
      <c r="K170">
        <v>58800</v>
      </c>
      <c r="L170">
        <v>122</v>
      </c>
      <c r="Y170">
        <v>6.3</v>
      </c>
      <c r="AC170" t="s">
        <v>644</v>
      </c>
    </row>
    <row r="171" spans="1:29">
      <c r="A171" t="s">
        <v>819</v>
      </c>
      <c r="B171" t="s">
        <v>820</v>
      </c>
      <c r="C171" t="s">
        <v>643</v>
      </c>
      <c r="D171">
        <v>58.308053000000001</v>
      </c>
      <c r="E171">
        <v>-119.473337</v>
      </c>
      <c r="F171">
        <v>1834.9</v>
      </c>
      <c r="G171">
        <v>46</v>
      </c>
      <c r="H171">
        <v>8152</v>
      </c>
      <c r="I171">
        <v>1800</v>
      </c>
      <c r="J171">
        <v>1448</v>
      </c>
      <c r="K171">
        <v>36350</v>
      </c>
      <c r="O171">
        <v>0.08</v>
      </c>
      <c r="P171">
        <v>1.1000000000000001</v>
      </c>
      <c r="Q171">
        <v>383</v>
      </c>
      <c r="R171">
        <v>76600</v>
      </c>
      <c r="T171">
        <v>728</v>
      </c>
      <c r="V171">
        <v>620</v>
      </c>
      <c r="W171">
        <v>125400.84</v>
      </c>
      <c r="X171">
        <v>1.0840000000000001</v>
      </c>
      <c r="Y171">
        <v>6</v>
      </c>
      <c r="AC171" t="s">
        <v>644</v>
      </c>
    </row>
    <row r="172" spans="1:29">
      <c r="A172" t="s">
        <v>821</v>
      </c>
      <c r="B172" t="s">
        <v>820</v>
      </c>
      <c r="C172" t="s">
        <v>643</v>
      </c>
      <c r="D172">
        <v>58.297575000000002</v>
      </c>
      <c r="E172">
        <v>-119.40510999999999</v>
      </c>
      <c r="F172">
        <v>1834.29</v>
      </c>
      <c r="G172">
        <v>44</v>
      </c>
      <c r="H172">
        <v>7500</v>
      </c>
      <c r="I172">
        <v>1520</v>
      </c>
      <c r="J172">
        <v>1458</v>
      </c>
      <c r="K172">
        <v>36060</v>
      </c>
      <c r="O172">
        <v>7.0000000000000007E-2</v>
      </c>
      <c r="P172">
        <v>4.3</v>
      </c>
      <c r="Q172">
        <v>378</v>
      </c>
      <c r="R172">
        <v>74289</v>
      </c>
      <c r="T172">
        <v>1044</v>
      </c>
      <c r="V172">
        <v>714</v>
      </c>
      <c r="W172">
        <v>122227.04</v>
      </c>
      <c r="X172">
        <v>1.0880000000000001</v>
      </c>
      <c r="Y172">
        <v>7.25</v>
      </c>
      <c r="AC172" t="s">
        <v>644</v>
      </c>
    </row>
    <row r="173" spans="1:29">
      <c r="A173" t="s">
        <v>822</v>
      </c>
      <c r="B173" t="s">
        <v>820</v>
      </c>
      <c r="C173" t="s">
        <v>643</v>
      </c>
      <c r="D173">
        <v>58.617936999999998</v>
      </c>
      <c r="E173">
        <v>-119.02268100000001</v>
      </c>
      <c r="F173">
        <v>1655.98</v>
      </c>
      <c r="G173">
        <v>38</v>
      </c>
      <c r="H173">
        <v>7610</v>
      </c>
      <c r="I173">
        <v>1780</v>
      </c>
      <c r="J173">
        <v>851</v>
      </c>
      <c r="K173">
        <v>30610</v>
      </c>
      <c r="O173">
        <v>0.01</v>
      </c>
      <c r="P173">
        <v>5</v>
      </c>
      <c r="Q173">
        <v>314</v>
      </c>
      <c r="R173">
        <v>65130</v>
      </c>
      <c r="T173">
        <v>489</v>
      </c>
      <c r="V173">
        <v>730</v>
      </c>
      <c r="W173">
        <v>106846.31</v>
      </c>
      <c r="X173">
        <v>1.0740000000000001</v>
      </c>
      <c r="Y173">
        <v>7.1</v>
      </c>
      <c r="AC173" t="s">
        <v>644</v>
      </c>
    </row>
    <row r="174" spans="1:29">
      <c r="A174" t="s">
        <v>823</v>
      </c>
      <c r="B174" t="s">
        <v>820</v>
      </c>
      <c r="C174" t="s">
        <v>643</v>
      </c>
      <c r="D174">
        <v>58.639636000000003</v>
      </c>
      <c r="E174">
        <v>-119.783073</v>
      </c>
      <c r="F174">
        <v>1648.97</v>
      </c>
      <c r="G174">
        <v>51</v>
      </c>
      <c r="H174">
        <v>6190</v>
      </c>
      <c r="I174">
        <v>1750</v>
      </c>
      <c r="J174">
        <v>992</v>
      </c>
      <c r="K174">
        <v>29600</v>
      </c>
      <c r="L174">
        <v>105</v>
      </c>
      <c r="M174">
        <v>1.5</v>
      </c>
      <c r="N174">
        <v>215</v>
      </c>
      <c r="O174">
        <v>0.69</v>
      </c>
      <c r="P174">
        <v>2.2000000000000002</v>
      </c>
      <c r="Q174">
        <v>290</v>
      </c>
      <c r="R174">
        <v>63800</v>
      </c>
      <c r="S174">
        <v>7</v>
      </c>
      <c r="T174">
        <v>545</v>
      </c>
      <c r="V174">
        <v>99</v>
      </c>
      <c r="W174">
        <v>104556.98</v>
      </c>
      <c r="X174">
        <v>1.079</v>
      </c>
      <c r="Y174">
        <v>7.2</v>
      </c>
      <c r="AC174" t="s">
        <v>644</v>
      </c>
    </row>
    <row r="175" spans="1:29">
      <c r="A175" t="s">
        <v>824</v>
      </c>
      <c r="B175" t="s">
        <v>825</v>
      </c>
      <c r="C175" t="s">
        <v>826</v>
      </c>
      <c r="D175">
        <v>53.696649000000001</v>
      </c>
      <c r="E175">
        <v>-115.77856300000001</v>
      </c>
      <c r="F175">
        <v>1969</v>
      </c>
      <c r="G175">
        <v>4</v>
      </c>
      <c r="H175">
        <v>123</v>
      </c>
      <c r="I175">
        <v>119</v>
      </c>
      <c r="J175">
        <v>46</v>
      </c>
      <c r="K175">
        <v>8470</v>
      </c>
      <c r="L175">
        <v>15</v>
      </c>
      <c r="M175">
        <v>14</v>
      </c>
      <c r="N175">
        <v>28</v>
      </c>
      <c r="O175">
        <v>0.15</v>
      </c>
      <c r="P175">
        <v>0.09</v>
      </c>
      <c r="Q175">
        <v>26</v>
      </c>
      <c r="R175">
        <v>12700</v>
      </c>
      <c r="T175">
        <v>11</v>
      </c>
      <c r="W175">
        <v>22000</v>
      </c>
      <c r="X175">
        <v>1.014</v>
      </c>
      <c r="Y175">
        <v>7.5</v>
      </c>
      <c r="Z175">
        <v>-103</v>
      </c>
      <c r="AA175">
        <v>-10.4</v>
      </c>
      <c r="AB175">
        <v>0.71220000000000006</v>
      </c>
      <c r="AC175" t="s">
        <v>687</v>
      </c>
    </row>
    <row r="176" spans="1:29">
      <c r="A176" t="s">
        <v>827</v>
      </c>
      <c r="B176" t="s">
        <v>825</v>
      </c>
      <c r="C176" t="s">
        <v>826</v>
      </c>
      <c r="D176">
        <v>53.683100000000003</v>
      </c>
      <c r="E176">
        <v>-115.776824</v>
      </c>
      <c r="F176">
        <v>1964</v>
      </c>
      <c r="G176">
        <v>4</v>
      </c>
      <c r="H176">
        <v>240</v>
      </c>
      <c r="I176">
        <v>134</v>
      </c>
      <c r="J176">
        <v>49</v>
      </c>
      <c r="K176">
        <v>8440</v>
      </c>
      <c r="L176">
        <v>11</v>
      </c>
      <c r="M176">
        <v>36</v>
      </c>
      <c r="N176">
        <v>30</v>
      </c>
      <c r="O176">
        <v>52.2</v>
      </c>
      <c r="P176">
        <v>0.7</v>
      </c>
      <c r="Q176">
        <v>38</v>
      </c>
      <c r="R176">
        <v>12300</v>
      </c>
      <c r="T176">
        <v>20</v>
      </c>
      <c r="W176">
        <v>21000</v>
      </c>
      <c r="X176">
        <v>1.014</v>
      </c>
      <c r="Y176">
        <v>7.1</v>
      </c>
      <c r="AB176">
        <v>0.71167999999999998</v>
      </c>
      <c r="AC176" t="s">
        <v>687</v>
      </c>
    </row>
    <row r="177" spans="1:29">
      <c r="A177" t="s">
        <v>828</v>
      </c>
      <c r="B177" t="s">
        <v>829</v>
      </c>
      <c r="C177" t="s">
        <v>643</v>
      </c>
      <c r="D177">
        <v>58.781348000000001</v>
      </c>
      <c r="E177">
        <v>-121.004693</v>
      </c>
      <c r="F177">
        <v>1850.14</v>
      </c>
      <c r="G177">
        <v>53.7</v>
      </c>
      <c r="H177">
        <v>11651.58</v>
      </c>
      <c r="I177">
        <v>2400.2399999999998</v>
      </c>
      <c r="J177">
        <v>1385.34</v>
      </c>
      <c r="K177">
        <v>43363.24</v>
      </c>
      <c r="Q177">
        <v>1129.98</v>
      </c>
      <c r="R177">
        <v>88602.83</v>
      </c>
      <c r="T177">
        <v>104.12</v>
      </c>
      <c r="V177">
        <v>724.46</v>
      </c>
      <c r="W177">
        <v>143896.76999999999</v>
      </c>
      <c r="X177">
        <v>1.0960000000000001</v>
      </c>
      <c r="Y177">
        <v>6.7</v>
      </c>
      <c r="AC177" t="s">
        <v>644</v>
      </c>
    </row>
    <row r="178" spans="1:29">
      <c r="A178" t="s">
        <v>830</v>
      </c>
      <c r="B178" t="s">
        <v>831</v>
      </c>
      <c r="C178" t="s">
        <v>832</v>
      </c>
      <c r="D178">
        <v>56.111696000000002</v>
      </c>
      <c r="E178">
        <v>-119.054171</v>
      </c>
      <c r="F178">
        <v>1453.9</v>
      </c>
      <c r="G178">
        <v>39</v>
      </c>
      <c r="H178">
        <v>4280</v>
      </c>
      <c r="I178">
        <v>980</v>
      </c>
      <c r="J178">
        <v>892</v>
      </c>
      <c r="K178">
        <v>57000</v>
      </c>
      <c r="L178">
        <v>35</v>
      </c>
      <c r="M178">
        <v>0.56000000000000005</v>
      </c>
      <c r="N178">
        <v>185</v>
      </c>
      <c r="P178">
        <v>2.5</v>
      </c>
      <c r="Q178">
        <v>105</v>
      </c>
      <c r="R178">
        <v>91150</v>
      </c>
      <c r="S178">
        <v>22</v>
      </c>
      <c r="T178">
        <v>1830</v>
      </c>
      <c r="V178">
        <v>138</v>
      </c>
      <c r="W178">
        <v>151926.72</v>
      </c>
      <c r="X178">
        <v>1.109</v>
      </c>
      <c r="Y178">
        <v>7.12</v>
      </c>
      <c r="AC178" t="s">
        <v>644</v>
      </c>
    </row>
    <row r="179" spans="1:29">
      <c r="A179" t="s">
        <v>833</v>
      </c>
      <c r="B179" t="s">
        <v>831</v>
      </c>
      <c r="C179" t="s">
        <v>832</v>
      </c>
      <c r="D179">
        <v>56.512717000000002</v>
      </c>
      <c r="E179">
        <v>-117.970922</v>
      </c>
      <c r="F179">
        <v>902.21</v>
      </c>
      <c r="G179">
        <v>9</v>
      </c>
      <c r="H179">
        <v>608</v>
      </c>
      <c r="I179">
        <v>180</v>
      </c>
      <c r="J179">
        <v>308</v>
      </c>
      <c r="K179">
        <v>17830</v>
      </c>
      <c r="L179">
        <v>18</v>
      </c>
      <c r="M179">
        <v>6.2</v>
      </c>
      <c r="N179">
        <v>88</v>
      </c>
      <c r="O179">
        <v>0.13</v>
      </c>
      <c r="Q179">
        <v>68</v>
      </c>
      <c r="R179">
        <v>29450</v>
      </c>
      <c r="S179">
        <v>22</v>
      </c>
      <c r="T179">
        <v>18</v>
      </c>
      <c r="U179">
        <v>252</v>
      </c>
      <c r="V179">
        <v>258</v>
      </c>
      <c r="W179">
        <v>49019.67</v>
      </c>
      <c r="X179">
        <v>1.0369999999999999</v>
      </c>
      <c r="Y179">
        <v>8.06</v>
      </c>
      <c r="AC179" t="s">
        <v>644</v>
      </c>
    </row>
    <row r="180" spans="1:29">
      <c r="A180" t="s">
        <v>834</v>
      </c>
      <c r="B180" t="s">
        <v>835</v>
      </c>
      <c r="C180" t="s">
        <v>789</v>
      </c>
      <c r="D180">
        <v>52.306950999999998</v>
      </c>
      <c r="E180">
        <v>-114.371786</v>
      </c>
      <c r="F180">
        <v>2229</v>
      </c>
      <c r="G180">
        <v>15.86</v>
      </c>
      <c r="H180">
        <v>430.54</v>
      </c>
      <c r="I180">
        <v>370.8</v>
      </c>
      <c r="J180">
        <v>80.34</v>
      </c>
      <c r="K180">
        <v>17922</v>
      </c>
      <c r="M180">
        <v>0.62</v>
      </c>
      <c r="N180">
        <v>82.4</v>
      </c>
      <c r="Q180">
        <v>23.38</v>
      </c>
      <c r="R180">
        <v>25338</v>
      </c>
      <c r="T180">
        <v>412</v>
      </c>
      <c r="V180">
        <v>1802.5</v>
      </c>
      <c r="W180">
        <v>39758</v>
      </c>
      <c r="X180">
        <v>1.03</v>
      </c>
      <c r="Y180">
        <v>7.43</v>
      </c>
      <c r="Z180">
        <v>-73.5</v>
      </c>
      <c r="AA180">
        <v>-0.64</v>
      </c>
      <c r="AB180">
        <v>0.71130000000000004</v>
      </c>
      <c r="AC180" t="s">
        <v>683</v>
      </c>
    </row>
    <row r="181" spans="1:29">
      <c r="A181" t="s">
        <v>836</v>
      </c>
      <c r="B181" t="s">
        <v>835</v>
      </c>
      <c r="C181" t="s">
        <v>789</v>
      </c>
      <c r="D181">
        <v>53.778123000000001</v>
      </c>
      <c r="E181">
        <v>-115.38146999999999</v>
      </c>
      <c r="F181">
        <v>1845.26</v>
      </c>
      <c r="G181">
        <v>52</v>
      </c>
      <c r="H181">
        <v>2940</v>
      </c>
      <c r="I181">
        <v>1280</v>
      </c>
      <c r="J181">
        <v>504</v>
      </c>
      <c r="K181">
        <v>38200</v>
      </c>
      <c r="L181">
        <v>95</v>
      </c>
      <c r="M181">
        <v>3.1</v>
      </c>
      <c r="N181">
        <v>181</v>
      </c>
      <c r="O181">
        <v>0.57999999999999996</v>
      </c>
      <c r="P181">
        <v>0.8</v>
      </c>
      <c r="Q181">
        <v>250</v>
      </c>
      <c r="R181">
        <v>68200</v>
      </c>
      <c r="S181">
        <v>21</v>
      </c>
      <c r="T181">
        <v>382</v>
      </c>
      <c r="V181">
        <v>346</v>
      </c>
      <c r="W181">
        <v>112669.65</v>
      </c>
      <c r="X181">
        <v>1.073</v>
      </c>
      <c r="Y181">
        <v>6.9</v>
      </c>
      <c r="AC181" t="s">
        <v>644</v>
      </c>
    </row>
    <row r="182" spans="1:29">
      <c r="A182" t="s">
        <v>837</v>
      </c>
      <c r="B182" t="s">
        <v>838</v>
      </c>
      <c r="C182" t="s">
        <v>144</v>
      </c>
      <c r="D182">
        <v>53.265642999999997</v>
      </c>
      <c r="E182">
        <v>-114.377455</v>
      </c>
      <c r="F182">
        <v>1596.5</v>
      </c>
      <c r="G182">
        <v>3.77</v>
      </c>
      <c r="H182">
        <v>430.44</v>
      </c>
      <c r="I182">
        <v>122.4</v>
      </c>
      <c r="J182">
        <v>110.16</v>
      </c>
      <c r="K182">
        <v>10200</v>
      </c>
      <c r="M182">
        <v>58.65</v>
      </c>
      <c r="N182">
        <v>49.98</v>
      </c>
      <c r="Q182">
        <v>81.599999999999994</v>
      </c>
      <c r="R182">
        <v>16830</v>
      </c>
      <c r="V182">
        <v>797.64</v>
      </c>
      <c r="W182">
        <v>27846</v>
      </c>
      <c r="X182">
        <v>1.02</v>
      </c>
      <c r="Y182">
        <v>6.92</v>
      </c>
      <c r="Z182">
        <v>-119.1</v>
      </c>
      <c r="AA182">
        <v>-12.55</v>
      </c>
      <c r="AB182">
        <v>0.70833000000000002</v>
      </c>
      <c r="AC182" t="s">
        <v>685</v>
      </c>
    </row>
    <row r="183" spans="1:29">
      <c r="A183" t="s">
        <v>839</v>
      </c>
      <c r="B183" t="s">
        <v>838</v>
      </c>
      <c r="C183" t="s">
        <v>144</v>
      </c>
      <c r="D183">
        <v>53.248624999999997</v>
      </c>
      <c r="E183">
        <v>-114.39481000000001</v>
      </c>
      <c r="F183">
        <v>1609</v>
      </c>
      <c r="G183">
        <v>12</v>
      </c>
      <c r="H183">
        <v>1350</v>
      </c>
      <c r="I183">
        <v>330</v>
      </c>
      <c r="J183">
        <v>390</v>
      </c>
      <c r="K183">
        <v>25900</v>
      </c>
      <c r="L183">
        <v>5</v>
      </c>
      <c r="M183">
        <v>395</v>
      </c>
      <c r="N183">
        <v>137</v>
      </c>
      <c r="O183">
        <v>36.74</v>
      </c>
      <c r="P183">
        <v>0.99</v>
      </c>
      <c r="Q183">
        <v>264</v>
      </c>
      <c r="R183">
        <v>42700</v>
      </c>
      <c r="T183">
        <v>10</v>
      </c>
      <c r="W183">
        <v>72000</v>
      </c>
      <c r="X183">
        <v>1.048</v>
      </c>
      <c r="Y183">
        <v>7.1</v>
      </c>
      <c r="Z183">
        <v>-85</v>
      </c>
      <c r="AA183">
        <v>-6.7</v>
      </c>
      <c r="AB183">
        <v>0.70821000000000001</v>
      </c>
      <c r="AC183" t="s">
        <v>687</v>
      </c>
    </row>
    <row r="184" spans="1:29">
      <c r="A184" t="s">
        <v>840</v>
      </c>
      <c r="B184" t="s">
        <v>838</v>
      </c>
      <c r="C184" t="s">
        <v>144</v>
      </c>
      <c r="F184">
        <v>1640</v>
      </c>
      <c r="G184">
        <v>11</v>
      </c>
      <c r="H184">
        <v>888</v>
      </c>
      <c r="I184">
        <v>354</v>
      </c>
      <c r="J184">
        <v>236</v>
      </c>
      <c r="K184">
        <v>22600</v>
      </c>
      <c r="L184">
        <v>7</v>
      </c>
      <c r="M184">
        <v>72</v>
      </c>
      <c r="N184">
        <v>129</v>
      </c>
      <c r="O184">
        <v>0.21</v>
      </c>
      <c r="P184">
        <v>1.03</v>
      </c>
      <c r="Q184">
        <v>151</v>
      </c>
      <c r="R184">
        <v>37200</v>
      </c>
      <c r="T184">
        <v>17</v>
      </c>
      <c r="W184">
        <v>62000</v>
      </c>
      <c r="X184">
        <v>1.0409999999999999</v>
      </c>
      <c r="Y184">
        <v>7.7</v>
      </c>
      <c r="Z184">
        <v>-82</v>
      </c>
      <c r="AB184">
        <v>0.70859000000000005</v>
      </c>
      <c r="AC184" t="s">
        <v>687</v>
      </c>
    </row>
    <row r="185" spans="1:29">
      <c r="A185" t="s">
        <v>841</v>
      </c>
      <c r="B185" t="s">
        <v>842</v>
      </c>
      <c r="C185" t="s">
        <v>826</v>
      </c>
      <c r="D185">
        <v>52.358217000000003</v>
      </c>
      <c r="E185">
        <v>-114.43416000000001</v>
      </c>
      <c r="F185">
        <v>2190.5</v>
      </c>
      <c r="G185">
        <v>17.239999999999998</v>
      </c>
      <c r="H185">
        <v>814.64</v>
      </c>
      <c r="I185">
        <v>369.36</v>
      </c>
      <c r="J185">
        <v>184.68</v>
      </c>
      <c r="K185">
        <v>12517.2</v>
      </c>
      <c r="M185">
        <v>0.72</v>
      </c>
      <c r="N185">
        <v>71.819999999999993</v>
      </c>
      <c r="Q185">
        <v>35.4</v>
      </c>
      <c r="R185">
        <v>20622.599999999999</v>
      </c>
      <c r="T185">
        <v>410.4</v>
      </c>
      <c r="V185">
        <v>2546.5300000000002</v>
      </c>
      <c r="W185">
        <v>34781.4</v>
      </c>
      <c r="X185">
        <v>1.026</v>
      </c>
      <c r="Y185">
        <v>7.09</v>
      </c>
      <c r="Z185">
        <v>-87.4</v>
      </c>
      <c r="AA185">
        <v>-4.13</v>
      </c>
      <c r="AB185">
        <v>0.71050000000000002</v>
      </c>
      <c r="AC185" t="s">
        <v>683</v>
      </c>
    </row>
    <row r="186" spans="1:29">
      <c r="A186" t="s">
        <v>843</v>
      </c>
      <c r="B186" t="s">
        <v>842</v>
      </c>
      <c r="C186" t="s">
        <v>826</v>
      </c>
      <c r="D186">
        <v>52.404865999999998</v>
      </c>
      <c r="E186">
        <v>-114.398516</v>
      </c>
      <c r="F186">
        <v>2134.5</v>
      </c>
      <c r="G186">
        <v>11.81</v>
      </c>
      <c r="H186">
        <v>400.07</v>
      </c>
      <c r="I186">
        <v>173.06</v>
      </c>
      <c r="J186">
        <v>93.66</v>
      </c>
      <c r="K186">
        <v>8144</v>
      </c>
      <c r="M186">
        <v>0.51</v>
      </c>
      <c r="N186">
        <v>40.72</v>
      </c>
      <c r="Q186">
        <v>21.79</v>
      </c>
      <c r="R186">
        <v>13234</v>
      </c>
      <c r="T186">
        <v>407.2</v>
      </c>
      <c r="V186">
        <v>2210.08</v>
      </c>
      <c r="W186">
        <v>22396</v>
      </c>
      <c r="X186">
        <v>1.018</v>
      </c>
      <c r="Y186">
        <v>6.32</v>
      </c>
      <c r="Z186">
        <v>-110.3</v>
      </c>
      <c r="AA186">
        <v>-11.49</v>
      </c>
      <c r="AB186">
        <v>0.71169000000000004</v>
      </c>
      <c r="AC186" t="s">
        <v>683</v>
      </c>
    </row>
    <row r="187" spans="1:29">
      <c r="A187" t="s">
        <v>844</v>
      </c>
      <c r="B187" t="s">
        <v>842</v>
      </c>
      <c r="C187" t="s">
        <v>826</v>
      </c>
      <c r="D187">
        <v>53.233817999999999</v>
      </c>
      <c r="E187">
        <v>-114.601838</v>
      </c>
      <c r="F187">
        <v>1703</v>
      </c>
      <c r="G187">
        <v>33</v>
      </c>
      <c r="H187">
        <v>4240</v>
      </c>
      <c r="I187">
        <v>1050</v>
      </c>
      <c r="J187">
        <v>1039</v>
      </c>
      <c r="K187">
        <v>35300</v>
      </c>
      <c r="L187">
        <v>37</v>
      </c>
      <c r="M187">
        <v>2</v>
      </c>
      <c r="N187">
        <v>225</v>
      </c>
      <c r="O187">
        <v>0.24</v>
      </c>
      <c r="P187">
        <v>1.87</v>
      </c>
      <c r="Q187">
        <v>239</v>
      </c>
      <c r="R187">
        <v>64100</v>
      </c>
      <c r="T187">
        <v>520</v>
      </c>
      <c r="W187">
        <v>107000</v>
      </c>
      <c r="X187">
        <v>1.0720000000000001</v>
      </c>
      <c r="Y187">
        <v>6.9</v>
      </c>
      <c r="Z187">
        <v>-69</v>
      </c>
      <c r="AA187">
        <v>-3.3</v>
      </c>
      <c r="AB187">
        <v>0.7117</v>
      </c>
      <c r="AC187" t="s">
        <v>687</v>
      </c>
    </row>
    <row r="188" spans="1:29">
      <c r="A188" t="s">
        <v>845</v>
      </c>
      <c r="B188" t="s">
        <v>842</v>
      </c>
      <c r="C188" t="s">
        <v>826</v>
      </c>
      <c r="D188">
        <v>53.486215999999999</v>
      </c>
      <c r="E188">
        <v>-114.71913000000001</v>
      </c>
      <c r="F188">
        <v>1647</v>
      </c>
      <c r="G188">
        <v>17</v>
      </c>
      <c r="H188">
        <v>3180</v>
      </c>
      <c r="I188">
        <v>573</v>
      </c>
      <c r="J188">
        <v>1038</v>
      </c>
      <c r="K188">
        <v>33800</v>
      </c>
      <c r="L188">
        <v>13</v>
      </c>
      <c r="M188">
        <v>105</v>
      </c>
      <c r="N188">
        <v>237</v>
      </c>
      <c r="O188">
        <v>63.59</v>
      </c>
      <c r="P188">
        <v>1.25</v>
      </c>
      <c r="Q188">
        <v>463</v>
      </c>
      <c r="R188">
        <v>60700</v>
      </c>
      <c r="W188">
        <v>100000</v>
      </c>
      <c r="X188">
        <v>1.0660000000000001</v>
      </c>
      <c r="Y188">
        <v>6.8</v>
      </c>
      <c r="Z188">
        <v>-78</v>
      </c>
      <c r="AA188">
        <v>-4</v>
      </c>
      <c r="AB188">
        <v>0.71036999999999995</v>
      </c>
      <c r="AC188" t="s">
        <v>687</v>
      </c>
    </row>
    <row r="189" spans="1:29">
      <c r="A189" t="s">
        <v>846</v>
      </c>
      <c r="B189" t="s">
        <v>842</v>
      </c>
      <c r="C189" t="s">
        <v>826</v>
      </c>
      <c r="D189">
        <v>53.859031999999999</v>
      </c>
      <c r="E189">
        <v>-114.799616</v>
      </c>
      <c r="F189">
        <v>1358.8</v>
      </c>
      <c r="G189">
        <v>17.2</v>
      </c>
      <c r="H189">
        <v>3692</v>
      </c>
      <c r="I189">
        <v>832</v>
      </c>
      <c r="J189">
        <v>1252</v>
      </c>
      <c r="K189">
        <v>30999</v>
      </c>
      <c r="L189">
        <v>23.5</v>
      </c>
      <c r="M189">
        <v>1.1000000000000001</v>
      </c>
      <c r="N189">
        <v>17.7</v>
      </c>
      <c r="O189">
        <v>30.5</v>
      </c>
      <c r="P189">
        <v>11.4</v>
      </c>
      <c r="Q189">
        <v>169</v>
      </c>
      <c r="R189">
        <v>57900</v>
      </c>
      <c r="S189">
        <v>9.3000000000000007</v>
      </c>
      <c r="T189">
        <v>391</v>
      </c>
      <c r="V189">
        <v>974</v>
      </c>
      <c r="W189">
        <v>95247.53</v>
      </c>
      <c r="X189">
        <v>1.0680000000000001</v>
      </c>
      <c r="Y189">
        <v>7</v>
      </c>
      <c r="AC189" t="s">
        <v>644</v>
      </c>
    </row>
    <row r="190" spans="1:29">
      <c r="A190" t="s">
        <v>847</v>
      </c>
      <c r="B190" t="s">
        <v>848</v>
      </c>
      <c r="C190" t="s">
        <v>643</v>
      </c>
      <c r="D190">
        <v>54.755257</v>
      </c>
      <c r="E190">
        <v>-115.140073</v>
      </c>
      <c r="F190">
        <v>1824.5</v>
      </c>
      <c r="G190">
        <v>24.57</v>
      </c>
      <c r="H190">
        <v>17259.3</v>
      </c>
      <c r="I190">
        <v>948.69</v>
      </c>
      <c r="J190">
        <v>3063.24</v>
      </c>
      <c r="K190">
        <v>77381.100000000006</v>
      </c>
      <c r="L190">
        <v>40.46</v>
      </c>
      <c r="M190">
        <v>0.48</v>
      </c>
      <c r="N190">
        <v>352.04</v>
      </c>
      <c r="O190">
        <v>5.94</v>
      </c>
      <c r="Q190">
        <v>533.78</v>
      </c>
      <c r="R190">
        <v>149733</v>
      </c>
      <c r="T190">
        <v>982.98</v>
      </c>
      <c r="V190">
        <v>78.87</v>
      </c>
      <c r="W190">
        <v>257175</v>
      </c>
      <c r="X190">
        <v>1.143</v>
      </c>
      <c r="Y190">
        <v>6.54</v>
      </c>
      <c r="Z190">
        <v>-37</v>
      </c>
      <c r="AA190">
        <v>1.5</v>
      </c>
      <c r="AB190">
        <v>0.71740800000000005</v>
      </c>
      <c r="AC190" t="s">
        <v>680</v>
      </c>
    </row>
    <row r="191" spans="1:29">
      <c r="A191" t="s">
        <v>849</v>
      </c>
      <c r="B191" t="s">
        <v>848</v>
      </c>
      <c r="C191" t="s">
        <v>643</v>
      </c>
      <c r="D191">
        <v>53.540483999999999</v>
      </c>
      <c r="E191">
        <v>-113.72654799999999</v>
      </c>
      <c r="F191">
        <v>1563.5</v>
      </c>
      <c r="G191">
        <v>30.74</v>
      </c>
      <c r="H191">
        <v>14054.4</v>
      </c>
      <c r="I191">
        <v>1756.8</v>
      </c>
      <c r="J191">
        <v>2294.8200000000002</v>
      </c>
      <c r="K191">
        <v>40186.800000000003</v>
      </c>
      <c r="L191">
        <v>78.73</v>
      </c>
      <c r="M191">
        <v>3.43</v>
      </c>
      <c r="N191">
        <v>598.41</v>
      </c>
      <c r="Q191">
        <v>598.41</v>
      </c>
      <c r="R191">
        <v>86522.4</v>
      </c>
      <c r="T191">
        <v>1098</v>
      </c>
      <c r="V191">
        <v>276.7</v>
      </c>
      <c r="W191">
        <v>153720</v>
      </c>
      <c r="X191">
        <v>1.0980000000000001</v>
      </c>
      <c r="Y191">
        <v>6.72</v>
      </c>
      <c r="Z191">
        <v>-88</v>
      </c>
      <c r="AA191">
        <v>-5.2</v>
      </c>
      <c r="AB191">
        <v>0.70945499999999995</v>
      </c>
      <c r="AC191" t="s">
        <v>680</v>
      </c>
    </row>
    <row r="192" spans="1:29">
      <c r="A192" t="s">
        <v>850</v>
      </c>
      <c r="B192" t="s">
        <v>848</v>
      </c>
      <c r="C192" t="s">
        <v>643</v>
      </c>
      <c r="D192">
        <v>53.936160000000001</v>
      </c>
      <c r="E192">
        <v>-113.517599</v>
      </c>
      <c r="F192">
        <v>1138.0999999999999</v>
      </c>
      <c r="G192">
        <v>33.49</v>
      </c>
      <c r="H192">
        <v>6160.44</v>
      </c>
      <c r="I192">
        <v>1497.03</v>
      </c>
      <c r="J192">
        <v>1497.03</v>
      </c>
      <c r="K192">
        <v>31448.400000000001</v>
      </c>
      <c r="M192">
        <v>0.97</v>
      </c>
      <c r="N192">
        <v>329.56</v>
      </c>
      <c r="Q192">
        <v>216.48</v>
      </c>
      <c r="R192">
        <v>71189.7</v>
      </c>
      <c r="T192">
        <v>1400.1</v>
      </c>
      <c r="V192">
        <v>793.75</v>
      </c>
      <c r="W192">
        <v>116316</v>
      </c>
      <c r="X192">
        <v>1.077</v>
      </c>
      <c r="Y192">
        <v>6.53</v>
      </c>
      <c r="Z192">
        <v>-74.7</v>
      </c>
      <c r="AA192">
        <v>-3.13</v>
      </c>
      <c r="AB192">
        <v>0.71001000000000003</v>
      </c>
      <c r="AC192" t="s">
        <v>685</v>
      </c>
    </row>
    <row r="193" spans="1:29">
      <c r="A193" t="s">
        <v>851</v>
      </c>
      <c r="B193" t="s">
        <v>848</v>
      </c>
      <c r="C193" t="s">
        <v>643</v>
      </c>
      <c r="D193">
        <v>53.223224999999999</v>
      </c>
      <c r="E193">
        <v>-113.619945</v>
      </c>
      <c r="F193">
        <v>1570</v>
      </c>
      <c r="G193">
        <v>37.9</v>
      </c>
      <c r="H193">
        <v>13423.2</v>
      </c>
      <c r="I193">
        <v>2605.6799999999998</v>
      </c>
      <c r="J193">
        <v>2459.04</v>
      </c>
      <c r="K193">
        <v>55497.599999999999</v>
      </c>
      <c r="M193">
        <v>0.45</v>
      </c>
      <c r="N193">
        <v>680.18</v>
      </c>
      <c r="Q193">
        <v>426.38</v>
      </c>
      <c r="R193">
        <v>118440</v>
      </c>
      <c r="T193">
        <v>970.08</v>
      </c>
      <c r="V193">
        <v>165.82</v>
      </c>
      <c r="W193">
        <v>209808</v>
      </c>
      <c r="X193">
        <v>1.1279999999999999</v>
      </c>
      <c r="Y193">
        <v>6.27</v>
      </c>
      <c r="Z193">
        <v>-49.7</v>
      </c>
      <c r="AA193">
        <v>3.86</v>
      </c>
      <c r="AB193">
        <v>0.71126</v>
      </c>
      <c r="AC193" t="s">
        <v>685</v>
      </c>
    </row>
    <row r="194" spans="1:29">
      <c r="A194" t="s">
        <v>852</v>
      </c>
      <c r="B194" t="s">
        <v>848</v>
      </c>
      <c r="C194" t="s">
        <v>643</v>
      </c>
      <c r="D194">
        <v>53.320884</v>
      </c>
      <c r="E194">
        <v>-113.82138999999999</v>
      </c>
      <c r="F194">
        <v>1547.4</v>
      </c>
      <c r="G194">
        <v>39.43</v>
      </c>
      <c r="H194">
        <v>12287</v>
      </c>
      <c r="I194">
        <v>2971.22</v>
      </c>
      <c r="J194">
        <v>2278.6799999999998</v>
      </c>
      <c r="K194">
        <v>50711.8</v>
      </c>
      <c r="M194">
        <v>0.45</v>
      </c>
      <c r="N194">
        <v>490.36</v>
      </c>
      <c r="Q194">
        <v>388.72</v>
      </c>
      <c r="R194">
        <v>111029.8</v>
      </c>
      <c r="T194">
        <v>11170</v>
      </c>
      <c r="V194">
        <v>298.24</v>
      </c>
      <c r="W194">
        <v>187656</v>
      </c>
      <c r="X194">
        <v>1.117</v>
      </c>
      <c r="Y194">
        <v>6.06</v>
      </c>
      <c r="Z194">
        <v>-55.7</v>
      </c>
      <c r="AA194">
        <v>3.28</v>
      </c>
      <c r="AB194">
        <v>0.71182000000000001</v>
      </c>
      <c r="AC194" t="s">
        <v>685</v>
      </c>
    </row>
    <row r="195" spans="1:29">
      <c r="A195" t="s">
        <v>853</v>
      </c>
      <c r="B195" t="s">
        <v>848</v>
      </c>
      <c r="C195" t="s">
        <v>643</v>
      </c>
      <c r="D195">
        <v>53.241396999999999</v>
      </c>
      <c r="E195">
        <v>-113.621145</v>
      </c>
      <c r="F195">
        <v>1556</v>
      </c>
      <c r="G195">
        <v>40.75</v>
      </c>
      <c r="H195">
        <v>13960.5</v>
      </c>
      <c r="I195">
        <v>2701.3</v>
      </c>
      <c r="J195">
        <v>2462.9499999999998</v>
      </c>
      <c r="K195">
        <v>57317.5</v>
      </c>
      <c r="M195">
        <v>2.04</v>
      </c>
      <c r="N195">
        <v>740.02</v>
      </c>
      <c r="Q195">
        <v>491.46</v>
      </c>
      <c r="R195">
        <v>127120</v>
      </c>
      <c r="T195">
        <v>998.8</v>
      </c>
      <c r="V195">
        <v>188.41</v>
      </c>
      <c r="W195">
        <v>206570</v>
      </c>
      <c r="X195">
        <v>1.135</v>
      </c>
      <c r="Y195">
        <v>6.45</v>
      </c>
      <c r="Z195">
        <v>-48.9</v>
      </c>
      <c r="AA195">
        <v>4.13</v>
      </c>
      <c r="AB195">
        <v>0.71108000000000005</v>
      </c>
      <c r="AC195" t="s">
        <v>685</v>
      </c>
    </row>
    <row r="196" spans="1:29">
      <c r="A196" t="s">
        <v>854</v>
      </c>
      <c r="B196" t="s">
        <v>848</v>
      </c>
      <c r="C196" t="s">
        <v>643</v>
      </c>
      <c r="D196">
        <v>53.831404999999997</v>
      </c>
      <c r="E196">
        <v>-113.477114</v>
      </c>
      <c r="F196">
        <v>1140</v>
      </c>
      <c r="G196">
        <v>41.33</v>
      </c>
      <c r="H196">
        <v>6927.18</v>
      </c>
      <c r="I196">
        <v>1596.92</v>
      </c>
      <c r="J196">
        <v>1704.82</v>
      </c>
      <c r="K196">
        <v>33449</v>
      </c>
      <c r="M196">
        <v>0.86</v>
      </c>
      <c r="N196">
        <v>309.67</v>
      </c>
      <c r="Q196">
        <v>236.3</v>
      </c>
      <c r="R196">
        <v>76177.399999999994</v>
      </c>
      <c r="T196">
        <v>1402.7</v>
      </c>
      <c r="V196">
        <v>511.45</v>
      </c>
      <c r="W196">
        <v>120848</v>
      </c>
      <c r="X196">
        <v>1.079</v>
      </c>
      <c r="Y196">
        <v>6.64</v>
      </c>
      <c r="Z196">
        <v>-77</v>
      </c>
      <c r="AA196">
        <v>-4.5999999999999996</v>
      </c>
      <c r="AB196">
        <v>0.71013000000000004</v>
      </c>
      <c r="AC196" t="s">
        <v>685</v>
      </c>
    </row>
    <row r="197" spans="1:29">
      <c r="A197" t="s">
        <v>855</v>
      </c>
      <c r="B197" t="s">
        <v>848</v>
      </c>
      <c r="C197" t="s">
        <v>643</v>
      </c>
      <c r="D197">
        <v>53.557727</v>
      </c>
      <c r="E197">
        <v>-113.729733</v>
      </c>
      <c r="F197">
        <v>1393.2</v>
      </c>
      <c r="G197">
        <v>30.56</v>
      </c>
      <c r="H197">
        <v>7095.6</v>
      </c>
      <c r="I197">
        <v>1900.8</v>
      </c>
      <c r="J197">
        <v>1598.4</v>
      </c>
      <c r="K197">
        <v>33588</v>
      </c>
      <c r="M197">
        <v>0.86</v>
      </c>
      <c r="N197">
        <v>380.16</v>
      </c>
      <c r="Q197">
        <v>178.2</v>
      </c>
      <c r="R197">
        <v>69228</v>
      </c>
      <c r="T197">
        <v>3888</v>
      </c>
      <c r="V197">
        <v>792.72</v>
      </c>
      <c r="W197">
        <v>119880</v>
      </c>
      <c r="X197">
        <v>1.08</v>
      </c>
      <c r="Y197">
        <v>6.34</v>
      </c>
      <c r="Z197">
        <v>-96.8</v>
      </c>
      <c r="AA197">
        <v>-4.8099999999999996</v>
      </c>
      <c r="AB197">
        <v>0.71031999999999995</v>
      </c>
      <c r="AC197" t="s">
        <v>685</v>
      </c>
    </row>
    <row r="198" spans="1:29">
      <c r="A198" t="s">
        <v>856</v>
      </c>
      <c r="B198" t="s">
        <v>848</v>
      </c>
      <c r="C198" t="s">
        <v>643</v>
      </c>
      <c r="D198">
        <v>53.263855</v>
      </c>
      <c r="E198">
        <v>-113.76489599999999</v>
      </c>
      <c r="F198">
        <v>1596</v>
      </c>
      <c r="G198">
        <v>55</v>
      </c>
      <c r="H198">
        <v>12200</v>
      </c>
      <c r="I198">
        <v>3200</v>
      </c>
      <c r="J198">
        <v>2545</v>
      </c>
      <c r="K198">
        <v>50600</v>
      </c>
      <c r="L198">
        <v>103</v>
      </c>
      <c r="M198">
        <v>2</v>
      </c>
      <c r="N198">
        <v>514</v>
      </c>
      <c r="O198">
        <v>0.26</v>
      </c>
      <c r="P198">
        <v>0.15</v>
      </c>
      <c r="Q198">
        <v>365</v>
      </c>
      <c r="R198">
        <v>108000</v>
      </c>
      <c r="T198">
        <v>624</v>
      </c>
      <c r="W198">
        <v>178000</v>
      </c>
      <c r="X198">
        <v>1.119</v>
      </c>
      <c r="Y198">
        <v>6.9</v>
      </c>
      <c r="Z198">
        <v>-58</v>
      </c>
      <c r="AB198">
        <v>0.71206000000000003</v>
      </c>
      <c r="AC198" t="s">
        <v>687</v>
      </c>
    </row>
    <row r="199" spans="1:29">
      <c r="A199" t="s">
        <v>857</v>
      </c>
      <c r="B199" t="s">
        <v>848</v>
      </c>
      <c r="C199" t="s">
        <v>643</v>
      </c>
      <c r="D199">
        <v>53.816431999999999</v>
      </c>
      <c r="E199">
        <v>-113.48669700000001</v>
      </c>
      <c r="F199">
        <v>1179</v>
      </c>
      <c r="G199">
        <v>37</v>
      </c>
      <c r="H199">
        <v>6720</v>
      </c>
      <c r="I199">
        <v>1930</v>
      </c>
      <c r="J199">
        <v>1841</v>
      </c>
      <c r="K199">
        <v>33300</v>
      </c>
      <c r="L199">
        <v>68</v>
      </c>
      <c r="M199">
        <v>1</v>
      </c>
      <c r="N199">
        <v>354</v>
      </c>
      <c r="O199">
        <v>0.27</v>
      </c>
      <c r="P199">
        <v>0.19</v>
      </c>
      <c r="Q199">
        <v>187</v>
      </c>
      <c r="R199">
        <v>67600</v>
      </c>
      <c r="T199">
        <v>1080</v>
      </c>
      <c r="W199">
        <v>113000</v>
      </c>
      <c r="X199">
        <v>1.0760000000000001</v>
      </c>
      <c r="Y199">
        <v>6.4</v>
      </c>
      <c r="AB199">
        <v>0.70998000000000006</v>
      </c>
      <c r="AC199" t="s">
        <v>687</v>
      </c>
    </row>
    <row r="200" spans="1:29">
      <c r="A200" t="s">
        <v>858</v>
      </c>
      <c r="B200" t="s">
        <v>848</v>
      </c>
      <c r="C200" t="s">
        <v>643</v>
      </c>
      <c r="D200">
        <v>53.830801000000001</v>
      </c>
      <c r="E200">
        <v>-113.474462</v>
      </c>
      <c r="F200">
        <v>1170</v>
      </c>
      <c r="G200">
        <v>36</v>
      </c>
      <c r="H200">
        <v>6400</v>
      </c>
      <c r="I200">
        <v>1840</v>
      </c>
      <c r="J200">
        <v>1768</v>
      </c>
      <c r="K200">
        <v>32700</v>
      </c>
      <c r="L200">
        <v>62</v>
      </c>
      <c r="M200">
        <v>1</v>
      </c>
      <c r="N200">
        <v>335</v>
      </c>
      <c r="O200">
        <v>0.34</v>
      </c>
      <c r="P200">
        <v>0.27</v>
      </c>
      <c r="Q200">
        <v>184</v>
      </c>
      <c r="R200">
        <v>67000</v>
      </c>
      <c r="T200">
        <v>1000</v>
      </c>
      <c r="W200">
        <v>111000</v>
      </c>
      <c r="X200">
        <v>1.075</v>
      </c>
      <c r="Y200">
        <v>6</v>
      </c>
      <c r="Z200">
        <v>-77</v>
      </c>
      <c r="AA200">
        <v>-5.3</v>
      </c>
      <c r="AB200">
        <v>0.71004999999999996</v>
      </c>
      <c r="AC200" t="s">
        <v>687</v>
      </c>
    </row>
    <row r="201" spans="1:29">
      <c r="A201" t="s">
        <v>859</v>
      </c>
      <c r="B201" t="s">
        <v>848</v>
      </c>
      <c r="C201" t="s">
        <v>643</v>
      </c>
      <c r="D201">
        <v>53.274040999999997</v>
      </c>
      <c r="E201">
        <v>-113.71107000000001</v>
      </c>
      <c r="F201">
        <v>3276</v>
      </c>
      <c r="G201">
        <v>43</v>
      </c>
      <c r="H201">
        <v>10200</v>
      </c>
      <c r="I201">
        <v>2640</v>
      </c>
      <c r="J201">
        <v>2020</v>
      </c>
      <c r="K201">
        <v>43300</v>
      </c>
      <c r="L201">
        <v>122</v>
      </c>
      <c r="M201">
        <v>0.56999999999999995</v>
      </c>
      <c r="N201">
        <v>400</v>
      </c>
      <c r="O201">
        <v>0.09</v>
      </c>
      <c r="P201">
        <v>0.19</v>
      </c>
      <c r="Q201">
        <v>358</v>
      </c>
      <c r="R201">
        <v>97980</v>
      </c>
      <c r="S201">
        <v>16</v>
      </c>
      <c r="T201">
        <v>688.1</v>
      </c>
      <c r="V201">
        <v>460</v>
      </c>
      <c r="W201">
        <v>164100</v>
      </c>
      <c r="X201">
        <v>1.1279999999999999</v>
      </c>
      <c r="Y201">
        <v>7.02</v>
      </c>
      <c r="AC201" t="s">
        <v>644</v>
      </c>
    </row>
    <row r="202" spans="1:29">
      <c r="A202" t="s">
        <v>860</v>
      </c>
      <c r="B202" t="s">
        <v>848</v>
      </c>
      <c r="C202" t="s">
        <v>643</v>
      </c>
      <c r="D202">
        <v>53.409337000000001</v>
      </c>
      <c r="E202">
        <v>-113.771156</v>
      </c>
      <c r="F202">
        <v>3027</v>
      </c>
      <c r="G202">
        <v>36.6</v>
      </c>
      <c r="H202">
        <v>9860</v>
      </c>
      <c r="I202">
        <v>2280</v>
      </c>
      <c r="J202">
        <v>1930</v>
      </c>
      <c r="K202">
        <v>39200</v>
      </c>
      <c r="L202">
        <v>76.3</v>
      </c>
      <c r="M202">
        <v>0.51</v>
      </c>
      <c r="N202">
        <v>390</v>
      </c>
      <c r="O202">
        <v>6.98</v>
      </c>
      <c r="P202">
        <v>0.55000000000000004</v>
      </c>
      <c r="Q202">
        <v>314</v>
      </c>
      <c r="R202">
        <v>84890</v>
      </c>
      <c r="S202">
        <v>19</v>
      </c>
      <c r="T202">
        <v>861.9</v>
      </c>
      <c r="V202">
        <v>250</v>
      </c>
      <c r="W202">
        <v>150000</v>
      </c>
      <c r="X202">
        <v>1.1120000000000001</v>
      </c>
      <c r="Y202">
        <v>6.56</v>
      </c>
      <c r="AC202" t="s">
        <v>644</v>
      </c>
    </row>
    <row r="203" spans="1:29">
      <c r="A203" t="s">
        <v>861</v>
      </c>
      <c r="B203" t="s">
        <v>848</v>
      </c>
      <c r="C203" t="s">
        <v>643</v>
      </c>
      <c r="D203">
        <v>53.373002999999997</v>
      </c>
      <c r="E203">
        <v>-113.771429</v>
      </c>
      <c r="F203">
        <v>3327.4</v>
      </c>
      <c r="G203">
        <v>24.6</v>
      </c>
      <c r="H203">
        <v>8330</v>
      </c>
      <c r="I203">
        <v>2020</v>
      </c>
      <c r="J203">
        <v>1880</v>
      </c>
      <c r="K203">
        <v>33300</v>
      </c>
      <c r="L203">
        <v>63.5</v>
      </c>
      <c r="M203">
        <v>0.24</v>
      </c>
      <c r="N203">
        <v>400</v>
      </c>
      <c r="O203">
        <v>0.8</v>
      </c>
      <c r="P203">
        <v>0.27</v>
      </c>
      <c r="Q203">
        <v>256</v>
      </c>
      <c r="R203">
        <v>72910</v>
      </c>
      <c r="S203">
        <v>13</v>
      </c>
      <c r="T203">
        <v>957</v>
      </c>
      <c r="V203">
        <v>140</v>
      </c>
      <c r="W203">
        <v>124700</v>
      </c>
      <c r="X203">
        <v>1.0940000000000001</v>
      </c>
      <c r="Y203">
        <v>7.07</v>
      </c>
      <c r="AC203" t="s">
        <v>644</v>
      </c>
    </row>
    <row r="204" spans="1:29">
      <c r="A204" t="s">
        <v>862</v>
      </c>
      <c r="B204" t="s">
        <v>848</v>
      </c>
      <c r="C204" t="s">
        <v>643</v>
      </c>
      <c r="D204">
        <v>53.256779000000002</v>
      </c>
      <c r="E204">
        <v>-113.627893</v>
      </c>
      <c r="F204">
        <v>3773</v>
      </c>
      <c r="G204">
        <v>29.8</v>
      </c>
      <c r="H204">
        <v>11700</v>
      </c>
      <c r="I204">
        <v>2280</v>
      </c>
      <c r="J204">
        <v>2110</v>
      </c>
      <c r="K204">
        <v>49800</v>
      </c>
      <c r="L204">
        <v>66.599999999999994</v>
      </c>
      <c r="M204">
        <v>0.25</v>
      </c>
      <c r="N204">
        <v>520</v>
      </c>
      <c r="O204">
        <v>0.98</v>
      </c>
      <c r="P204">
        <v>0.13</v>
      </c>
      <c r="Q204">
        <v>396</v>
      </c>
      <c r="R204">
        <v>112400</v>
      </c>
      <c r="S204">
        <v>15</v>
      </c>
      <c r="T204">
        <v>613.20000000000005</v>
      </c>
      <c r="V204">
        <v>130</v>
      </c>
      <c r="W204">
        <v>199200</v>
      </c>
      <c r="X204">
        <v>1.149</v>
      </c>
      <c r="Y204">
        <v>6.75</v>
      </c>
      <c r="AC204" t="s">
        <v>644</v>
      </c>
    </row>
    <row r="205" spans="1:29">
      <c r="A205" t="s">
        <v>863</v>
      </c>
      <c r="B205" t="s">
        <v>848</v>
      </c>
      <c r="C205" t="s">
        <v>643</v>
      </c>
      <c r="D205">
        <v>52.888210000000001</v>
      </c>
      <c r="E205">
        <v>-113.02109</v>
      </c>
      <c r="F205">
        <v>1356</v>
      </c>
      <c r="G205">
        <v>42.6</v>
      </c>
      <c r="H205">
        <v>8860</v>
      </c>
      <c r="I205">
        <v>2340</v>
      </c>
      <c r="J205">
        <v>1920</v>
      </c>
      <c r="K205">
        <v>32900</v>
      </c>
      <c r="L205">
        <v>88</v>
      </c>
      <c r="M205">
        <v>0.51</v>
      </c>
      <c r="O205">
        <v>0.06</v>
      </c>
      <c r="P205">
        <v>0.09</v>
      </c>
      <c r="Q205">
        <v>206</v>
      </c>
      <c r="R205">
        <v>84510</v>
      </c>
      <c r="T205">
        <v>1206</v>
      </c>
      <c r="V205">
        <v>230</v>
      </c>
      <c r="W205">
        <v>120000</v>
      </c>
      <c r="Y205">
        <v>6.82</v>
      </c>
      <c r="AC205" t="s">
        <v>644</v>
      </c>
    </row>
    <row r="206" spans="1:29">
      <c r="A206" t="s">
        <v>864</v>
      </c>
      <c r="B206" t="s">
        <v>848</v>
      </c>
      <c r="C206" t="s">
        <v>643</v>
      </c>
      <c r="D206">
        <v>52.905239999999999</v>
      </c>
      <c r="E206">
        <v>-113.01488999999999</v>
      </c>
      <c r="F206">
        <v>1360</v>
      </c>
      <c r="G206">
        <v>44</v>
      </c>
      <c r="H206">
        <v>9030</v>
      </c>
      <c r="I206">
        <v>2400</v>
      </c>
      <c r="J206">
        <v>1970</v>
      </c>
      <c r="K206">
        <v>32900</v>
      </c>
      <c r="L206">
        <v>91</v>
      </c>
      <c r="M206">
        <v>0.51</v>
      </c>
      <c r="O206">
        <v>5</v>
      </c>
      <c r="P206">
        <v>0.09</v>
      </c>
      <c r="Q206">
        <v>203</v>
      </c>
      <c r="R206">
        <v>84400</v>
      </c>
      <c r="V206">
        <v>210</v>
      </c>
      <c r="W206">
        <v>130000</v>
      </c>
      <c r="Y206">
        <v>6.91</v>
      </c>
      <c r="AC206" t="s">
        <v>644</v>
      </c>
    </row>
    <row r="207" spans="1:29">
      <c r="A207" t="s">
        <v>865</v>
      </c>
      <c r="B207" t="s">
        <v>848</v>
      </c>
      <c r="C207" t="s">
        <v>643</v>
      </c>
      <c r="D207">
        <v>52.903770000000002</v>
      </c>
      <c r="E207">
        <v>-113.01848</v>
      </c>
      <c r="F207">
        <v>1373.7</v>
      </c>
      <c r="G207">
        <v>41.4</v>
      </c>
      <c r="H207">
        <v>8580</v>
      </c>
      <c r="I207">
        <v>2220</v>
      </c>
      <c r="J207">
        <v>1830</v>
      </c>
      <c r="K207">
        <v>33700</v>
      </c>
      <c r="L207">
        <v>86</v>
      </c>
      <c r="M207">
        <v>0.47</v>
      </c>
      <c r="O207">
        <v>0.26</v>
      </c>
      <c r="P207">
        <v>0.08</v>
      </c>
      <c r="Q207">
        <v>212</v>
      </c>
      <c r="R207">
        <v>84730</v>
      </c>
      <c r="T207">
        <v>1225</v>
      </c>
      <c r="V207">
        <v>280</v>
      </c>
      <c r="W207">
        <v>130000</v>
      </c>
      <c r="Y207">
        <v>6.98</v>
      </c>
      <c r="AC207" t="s">
        <v>644</v>
      </c>
    </row>
    <row r="208" spans="1:29">
      <c r="A208" t="s">
        <v>866</v>
      </c>
      <c r="B208" t="s">
        <v>848</v>
      </c>
      <c r="C208" t="s">
        <v>643</v>
      </c>
      <c r="D208">
        <v>52.914349999999999</v>
      </c>
      <c r="E208">
        <v>-113.01848</v>
      </c>
      <c r="F208">
        <v>1355</v>
      </c>
      <c r="G208">
        <v>43.3</v>
      </c>
      <c r="H208">
        <v>8940</v>
      </c>
      <c r="I208">
        <v>2360</v>
      </c>
      <c r="J208">
        <v>1910</v>
      </c>
      <c r="K208">
        <v>32200</v>
      </c>
      <c r="L208">
        <v>86</v>
      </c>
      <c r="M208">
        <v>0.5</v>
      </c>
      <c r="O208">
        <v>0.66</v>
      </c>
      <c r="P208">
        <v>0.11</v>
      </c>
      <c r="Q208">
        <v>195</v>
      </c>
      <c r="R208">
        <v>85410</v>
      </c>
      <c r="V208">
        <v>290</v>
      </c>
      <c r="W208">
        <v>130000</v>
      </c>
      <c r="Y208">
        <v>7.05</v>
      </c>
      <c r="AC208" t="s">
        <v>644</v>
      </c>
    </row>
    <row r="209" spans="1:29">
      <c r="A209" t="s">
        <v>867</v>
      </c>
      <c r="B209" t="s">
        <v>370</v>
      </c>
      <c r="C209" t="s">
        <v>74</v>
      </c>
      <c r="D209">
        <v>53.839024999999999</v>
      </c>
      <c r="E209">
        <v>-117.254971</v>
      </c>
      <c r="F209">
        <v>3200.4</v>
      </c>
      <c r="G209">
        <v>59</v>
      </c>
      <c r="H209">
        <v>1890</v>
      </c>
      <c r="I209">
        <v>2175</v>
      </c>
      <c r="J209">
        <v>319</v>
      </c>
      <c r="K209">
        <v>48400</v>
      </c>
      <c r="L209">
        <v>80</v>
      </c>
      <c r="M209">
        <v>62</v>
      </c>
      <c r="N209">
        <v>164</v>
      </c>
      <c r="O209">
        <v>0.25</v>
      </c>
      <c r="P209">
        <v>1.5</v>
      </c>
      <c r="R209">
        <v>80360</v>
      </c>
      <c r="S209">
        <v>29</v>
      </c>
      <c r="T209">
        <v>13</v>
      </c>
      <c r="V209">
        <v>254</v>
      </c>
      <c r="W209">
        <v>132396.84</v>
      </c>
      <c r="X209">
        <v>1.0980000000000001</v>
      </c>
      <c r="Y209">
        <v>6.95</v>
      </c>
      <c r="AC209" t="s">
        <v>644</v>
      </c>
    </row>
    <row r="210" spans="1:29">
      <c r="A210" t="s">
        <v>868</v>
      </c>
      <c r="B210" t="s">
        <v>370</v>
      </c>
      <c r="C210" t="s">
        <v>74</v>
      </c>
      <c r="D210">
        <v>53.852446</v>
      </c>
      <c r="E210">
        <v>-117.237014</v>
      </c>
      <c r="F210">
        <v>3157.42</v>
      </c>
      <c r="G210">
        <v>57</v>
      </c>
      <c r="H210">
        <v>2125</v>
      </c>
      <c r="I210">
        <v>2570</v>
      </c>
      <c r="J210">
        <v>287</v>
      </c>
      <c r="K210">
        <v>43000</v>
      </c>
      <c r="L210">
        <v>83</v>
      </c>
      <c r="M210">
        <v>163</v>
      </c>
      <c r="N210">
        <v>151</v>
      </c>
      <c r="P210">
        <v>0.55000000000000004</v>
      </c>
      <c r="Q210">
        <v>645</v>
      </c>
      <c r="R210">
        <v>77330</v>
      </c>
      <c r="S210">
        <v>27</v>
      </c>
      <c r="T210">
        <v>60</v>
      </c>
      <c r="V210">
        <v>138</v>
      </c>
      <c r="W210">
        <v>127345.45</v>
      </c>
      <c r="X210">
        <v>1.0920000000000001</v>
      </c>
      <c r="Y210">
        <v>7.3</v>
      </c>
      <c r="AC210" t="s">
        <v>644</v>
      </c>
    </row>
    <row r="211" spans="1:29">
      <c r="A211" t="s">
        <v>868</v>
      </c>
      <c r="B211" t="s">
        <v>370</v>
      </c>
      <c r="C211" t="s">
        <v>74</v>
      </c>
      <c r="D211">
        <v>53.852446</v>
      </c>
      <c r="E211">
        <v>-117.237014</v>
      </c>
      <c r="F211">
        <v>3160.78</v>
      </c>
      <c r="G211">
        <v>49</v>
      </c>
      <c r="H211">
        <v>2040</v>
      </c>
      <c r="I211">
        <v>2210</v>
      </c>
      <c r="J211">
        <v>267</v>
      </c>
      <c r="K211">
        <v>45200</v>
      </c>
      <c r="L211">
        <v>77</v>
      </c>
      <c r="M211">
        <v>71</v>
      </c>
      <c r="N211">
        <v>165</v>
      </c>
      <c r="P211">
        <v>0.26</v>
      </c>
      <c r="Q211">
        <v>585</v>
      </c>
      <c r="R211">
        <v>72810</v>
      </c>
      <c r="S211">
        <v>24</v>
      </c>
      <c r="T211">
        <v>92</v>
      </c>
      <c r="V211">
        <v>109</v>
      </c>
      <c r="W211">
        <v>119961.16</v>
      </c>
      <c r="X211">
        <v>1.0860000000000001</v>
      </c>
      <c r="Y211">
        <v>7.33</v>
      </c>
      <c r="AC211" t="s">
        <v>644</v>
      </c>
    </row>
    <row r="212" spans="1:29">
      <c r="A212" t="s">
        <v>868</v>
      </c>
      <c r="B212" t="s">
        <v>370</v>
      </c>
      <c r="C212" t="s">
        <v>74</v>
      </c>
      <c r="D212">
        <v>53.852446</v>
      </c>
      <c r="E212">
        <v>-117.237014</v>
      </c>
      <c r="F212">
        <v>3240.02</v>
      </c>
      <c r="G212">
        <v>43</v>
      </c>
      <c r="H212">
        <v>1890</v>
      </c>
      <c r="I212">
        <v>2140</v>
      </c>
      <c r="J212">
        <v>295</v>
      </c>
      <c r="K212">
        <v>45600</v>
      </c>
      <c r="L212">
        <v>80</v>
      </c>
      <c r="M212">
        <v>1.1000000000000001</v>
      </c>
      <c r="N212">
        <v>165</v>
      </c>
      <c r="P212">
        <v>1.7</v>
      </c>
      <c r="Q212">
        <v>200</v>
      </c>
      <c r="R212">
        <v>71400</v>
      </c>
      <c r="S212">
        <v>21</v>
      </c>
      <c r="T212">
        <v>464</v>
      </c>
      <c r="V212">
        <v>1387</v>
      </c>
      <c r="W212">
        <v>119290.3</v>
      </c>
      <c r="X212">
        <v>1.085</v>
      </c>
      <c r="Y212">
        <v>7.11</v>
      </c>
      <c r="AC212" t="s">
        <v>644</v>
      </c>
    </row>
    <row r="213" spans="1:29">
      <c r="A213" t="s">
        <v>869</v>
      </c>
      <c r="B213" t="s">
        <v>370</v>
      </c>
      <c r="C213" t="s">
        <v>74</v>
      </c>
      <c r="D213">
        <v>54.772773999999998</v>
      </c>
      <c r="E213">
        <v>-117.248516</v>
      </c>
      <c r="F213">
        <v>1729.74</v>
      </c>
      <c r="G213">
        <v>42</v>
      </c>
      <c r="H213">
        <v>2790</v>
      </c>
      <c r="I213">
        <v>1470</v>
      </c>
      <c r="J213">
        <v>468</v>
      </c>
      <c r="K213">
        <v>53600</v>
      </c>
      <c r="L213">
        <v>11</v>
      </c>
      <c r="M213">
        <v>1.7</v>
      </c>
      <c r="N213">
        <v>189</v>
      </c>
      <c r="P213">
        <v>0.36</v>
      </c>
      <c r="Q213">
        <v>85</v>
      </c>
      <c r="R213">
        <v>91370</v>
      </c>
      <c r="S213">
        <v>21</v>
      </c>
      <c r="T213">
        <v>576</v>
      </c>
      <c r="V213">
        <v>370</v>
      </c>
      <c r="W213">
        <v>151237.67000000001</v>
      </c>
      <c r="X213">
        <v>1.107</v>
      </c>
      <c r="Y213">
        <v>7.4</v>
      </c>
      <c r="AC213" t="s">
        <v>644</v>
      </c>
    </row>
    <row r="214" spans="1:29">
      <c r="A214" t="s">
        <v>870</v>
      </c>
      <c r="B214" t="s">
        <v>370</v>
      </c>
      <c r="C214" t="s">
        <v>74</v>
      </c>
      <c r="D214">
        <v>54.954476</v>
      </c>
      <c r="E214">
        <v>-117.207831</v>
      </c>
      <c r="F214">
        <v>1487.42</v>
      </c>
      <c r="G214">
        <v>32</v>
      </c>
      <c r="H214">
        <v>3302</v>
      </c>
      <c r="I214">
        <v>1760</v>
      </c>
      <c r="J214">
        <v>662</v>
      </c>
      <c r="K214">
        <v>52610</v>
      </c>
      <c r="O214">
        <v>0.09</v>
      </c>
      <c r="P214">
        <v>2.5</v>
      </c>
      <c r="Q214">
        <v>153</v>
      </c>
      <c r="R214">
        <v>90681</v>
      </c>
      <c r="T214">
        <v>746</v>
      </c>
      <c r="V214">
        <v>616</v>
      </c>
      <c r="W214">
        <v>150050.51999999999</v>
      </c>
      <c r="X214">
        <v>1.107</v>
      </c>
      <c r="Y214">
        <v>6.3</v>
      </c>
      <c r="AC214" t="s">
        <v>644</v>
      </c>
    </row>
    <row r="215" spans="1:29">
      <c r="A215" t="s">
        <v>871</v>
      </c>
      <c r="B215" t="s">
        <v>370</v>
      </c>
      <c r="C215" t="s">
        <v>74</v>
      </c>
      <c r="D215">
        <v>55.175204999999998</v>
      </c>
      <c r="E215">
        <v>-117.120948</v>
      </c>
      <c r="F215">
        <v>1310.6400000000001</v>
      </c>
      <c r="G215">
        <v>55</v>
      </c>
      <c r="H215">
        <v>2610</v>
      </c>
      <c r="I215">
        <v>1300</v>
      </c>
      <c r="J215">
        <v>651</v>
      </c>
      <c r="K215">
        <v>48800</v>
      </c>
      <c r="L215">
        <v>25</v>
      </c>
      <c r="M215">
        <v>1.8</v>
      </c>
      <c r="N215">
        <v>195</v>
      </c>
      <c r="P215">
        <v>0.27</v>
      </c>
      <c r="Q215">
        <v>125</v>
      </c>
      <c r="R215">
        <v>84500</v>
      </c>
      <c r="S215">
        <v>18</v>
      </c>
      <c r="T215">
        <v>753</v>
      </c>
      <c r="V215">
        <v>280</v>
      </c>
      <c r="W215">
        <v>139963.59</v>
      </c>
      <c r="X215">
        <v>1.0960000000000001</v>
      </c>
      <c r="Y215">
        <v>7.25</v>
      </c>
      <c r="AC215" t="s">
        <v>644</v>
      </c>
    </row>
    <row r="216" spans="1:29">
      <c r="A216" t="s">
        <v>872</v>
      </c>
      <c r="B216" t="s">
        <v>370</v>
      </c>
      <c r="C216" t="s">
        <v>74</v>
      </c>
      <c r="D216">
        <v>55.718266999999997</v>
      </c>
      <c r="E216">
        <v>-117.75601</v>
      </c>
      <c r="F216">
        <v>1027.48</v>
      </c>
      <c r="G216">
        <v>30</v>
      </c>
      <c r="H216">
        <v>2040</v>
      </c>
      <c r="I216">
        <v>1100</v>
      </c>
      <c r="J216">
        <v>523</v>
      </c>
      <c r="K216">
        <v>45400</v>
      </c>
      <c r="L216">
        <v>15</v>
      </c>
      <c r="M216">
        <v>0.41</v>
      </c>
      <c r="N216">
        <v>172</v>
      </c>
      <c r="P216">
        <v>1.6</v>
      </c>
      <c r="Q216">
        <v>66</v>
      </c>
      <c r="R216">
        <v>73500</v>
      </c>
      <c r="S216">
        <v>16</v>
      </c>
      <c r="T216">
        <v>1320</v>
      </c>
      <c r="V216">
        <v>145</v>
      </c>
      <c r="W216">
        <v>122717.09</v>
      </c>
      <c r="X216">
        <v>1.0840000000000001</v>
      </c>
      <c r="Y216">
        <v>7.14</v>
      </c>
      <c r="AC216" t="s">
        <v>644</v>
      </c>
    </row>
    <row r="217" spans="1:29">
      <c r="A217" t="s">
        <v>873</v>
      </c>
      <c r="B217" t="s">
        <v>874</v>
      </c>
      <c r="C217" t="s">
        <v>789</v>
      </c>
      <c r="D217">
        <v>49.531595000000003</v>
      </c>
      <c r="E217">
        <v>-111.216859</v>
      </c>
      <c r="F217">
        <v>963.17</v>
      </c>
      <c r="G217">
        <v>2.2999999999999998</v>
      </c>
      <c r="H217">
        <v>38</v>
      </c>
      <c r="I217">
        <v>47</v>
      </c>
      <c r="J217">
        <v>12</v>
      </c>
      <c r="K217">
        <v>3780</v>
      </c>
      <c r="L217">
        <v>6.8</v>
      </c>
      <c r="M217">
        <v>0.8</v>
      </c>
      <c r="N217">
        <v>12</v>
      </c>
      <c r="Q217">
        <v>1.2</v>
      </c>
      <c r="R217">
        <v>2810</v>
      </c>
      <c r="S217">
        <v>1</v>
      </c>
      <c r="T217">
        <v>66</v>
      </c>
      <c r="U217">
        <v>1020</v>
      </c>
      <c r="V217">
        <v>4650</v>
      </c>
      <c r="W217">
        <v>10570.21</v>
      </c>
      <c r="X217">
        <v>1.0149999999999999</v>
      </c>
      <c r="Y217">
        <v>8.58</v>
      </c>
      <c r="AC217" t="s">
        <v>644</v>
      </c>
    </row>
    <row r="218" spans="1:29">
      <c r="A218" t="s">
        <v>875</v>
      </c>
      <c r="B218" t="s">
        <v>874</v>
      </c>
      <c r="C218" t="s">
        <v>789</v>
      </c>
      <c r="D218">
        <v>51.208590000000001</v>
      </c>
      <c r="E218">
        <v>-111.97102599999999</v>
      </c>
      <c r="F218">
        <v>1405.74</v>
      </c>
      <c r="G218">
        <v>17</v>
      </c>
      <c r="H218">
        <v>1530</v>
      </c>
      <c r="I218">
        <v>685</v>
      </c>
      <c r="J218">
        <v>453</v>
      </c>
      <c r="K218">
        <v>9000</v>
      </c>
      <c r="L218">
        <v>13</v>
      </c>
      <c r="M218">
        <v>0.1</v>
      </c>
      <c r="N218">
        <v>22</v>
      </c>
      <c r="O218">
        <v>0.2</v>
      </c>
      <c r="P218">
        <v>0.8</v>
      </c>
      <c r="Q218">
        <v>22</v>
      </c>
      <c r="R218">
        <v>15510</v>
      </c>
      <c r="S218">
        <v>1</v>
      </c>
      <c r="T218">
        <v>4480</v>
      </c>
      <c r="U218">
        <v>374</v>
      </c>
      <c r="V218">
        <v>878</v>
      </c>
      <c r="W218">
        <v>33016.400000000001</v>
      </c>
      <c r="X218">
        <v>1.026</v>
      </c>
      <c r="Y218">
        <v>8.24</v>
      </c>
      <c r="AC218" t="s">
        <v>644</v>
      </c>
    </row>
    <row r="219" spans="1:29">
      <c r="A219" t="s">
        <v>734</v>
      </c>
      <c r="B219" t="s">
        <v>874</v>
      </c>
      <c r="C219" t="s">
        <v>789</v>
      </c>
      <c r="D219">
        <v>51.275365000000001</v>
      </c>
      <c r="E219">
        <v>-110.25271499999999</v>
      </c>
      <c r="F219">
        <v>963.17</v>
      </c>
      <c r="G219">
        <v>3</v>
      </c>
      <c r="H219">
        <v>57</v>
      </c>
      <c r="I219">
        <v>49</v>
      </c>
      <c r="J219">
        <v>50</v>
      </c>
      <c r="K219">
        <v>6520</v>
      </c>
      <c r="L219">
        <v>11</v>
      </c>
      <c r="M219">
        <v>0.2</v>
      </c>
      <c r="N219">
        <v>43</v>
      </c>
      <c r="P219">
        <v>0.09</v>
      </c>
      <c r="Q219">
        <v>5</v>
      </c>
      <c r="R219">
        <v>9150</v>
      </c>
      <c r="S219">
        <v>6</v>
      </c>
      <c r="T219">
        <v>35</v>
      </c>
      <c r="U219">
        <v>374</v>
      </c>
      <c r="V219">
        <v>1098</v>
      </c>
      <c r="W219">
        <v>16759.25</v>
      </c>
      <c r="X219">
        <v>1.016</v>
      </c>
      <c r="Y219">
        <v>8.65</v>
      </c>
      <c r="AC219" t="s">
        <v>644</v>
      </c>
    </row>
    <row r="220" spans="1:29">
      <c r="A220" t="s">
        <v>876</v>
      </c>
      <c r="B220" t="s">
        <v>874</v>
      </c>
      <c r="C220" t="s">
        <v>789</v>
      </c>
      <c r="D220">
        <v>51.570075000000003</v>
      </c>
      <c r="E220">
        <v>-110.24775</v>
      </c>
      <c r="F220">
        <v>926.59</v>
      </c>
      <c r="G220">
        <v>9</v>
      </c>
      <c r="H220">
        <v>74</v>
      </c>
      <c r="I220">
        <v>145</v>
      </c>
      <c r="J220">
        <v>7</v>
      </c>
      <c r="K220">
        <v>6000</v>
      </c>
      <c r="L220">
        <v>10</v>
      </c>
      <c r="M220">
        <v>0.2</v>
      </c>
      <c r="N220">
        <v>32</v>
      </c>
      <c r="Q220">
        <v>1.8</v>
      </c>
      <c r="R220">
        <v>8720</v>
      </c>
      <c r="S220">
        <v>8</v>
      </c>
      <c r="T220">
        <v>258</v>
      </c>
      <c r="U220">
        <v>573</v>
      </c>
      <c r="V220">
        <v>614</v>
      </c>
      <c r="W220">
        <v>16335.27</v>
      </c>
      <c r="X220">
        <v>1.016</v>
      </c>
      <c r="Y220">
        <v>8.9</v>
      </c>
      <c r="AC220" t="s">
        <v>644</v>
      </c>
    </row>
    <row r="221" spans="1:29">
      <c r="A221" t="s">
        <v>877</v>
      </c>
      <c r="B221" t="s">
        <v>874</v>
      </c>
      <c r="C221" t="s">
        <v>789</v>
      </c>
      <c r="D221">
        <v>51.625909</v>
      </c>
      <c r="E221">
        <v>-114.48302200000001</v>
      </c>
      <c r="F221">
        <v>2773.68</v>
      </c>
      <c r="G221">
        <v>31</v>
      </c>
      <c r="H221">
        <v>2220</v>
      </c>
      <c r="I221">
        <v>800</v>
      </c>
      <c r="J221">
        <v>388</v>
      </c>
      <c r="K221">
        <v>26300</v>
      </c>
      <c r="L221">
        <v>66</v>
      </c>
      <c r="N221">
        <v>128</v>
      </c>
      <c r="O221">
        <v>3.9</v>
      </c>
      <c r="P221">
        <v>0.15</v>
      </c>
      <c r="Q221">
        <v>539</v>
      </c>
      <c r="R221">
        <v>46900</v>
      </c>
      <c r="S221">
        <v>26</v>
      </c>
      <c r="T221">
        <v>27</v>
      </c>
      <c r="V221">
        <v>728</v>
      </c>
      <c r="W221">
        <v>77510.28</v>
      </c>
      <c r="X221">
        <v>1.054</v>
      </c>
      <c r="Y221">
        <v>6.5</v>
      </c>
      <c r="AC221" t="s">
        <v>644</v>
      </c>
    </row>
    <row r="222" spans="1:29">
      <c r="A222" t="s">
        <v>878</v>
      </c>
      <c r="B222" t="s">
        <v>874</v>
      </c>
      <c r="C222" t="s">
        <v>789</v>
      </c>
      <c r="D222">
        <v>51.726775000000004</v>
      </c>
      <c r="E222">
        <v>-114.588185</v>
      </c>
      <c r="F222">
        <v>2848.36</v>
      </c>
      <c r="G222">
        <v>49</v>
      </c>
      <c r="H222">
        <v>1530</v>
      </c>
      <c r="I222">
        <v>1140</v>
      </c>
      <c r="J222">
        <v>250</v>
      </c>
      <c r="K222">
        <v>22700</v>
      </c>
      <c r="L222">
        <v>87</v>
      </c>
      <c r="N222">
        <v>172</v>
      </c>
      <c r="P222">
        <v>2.2999999999999998</v>
      </c>
      <c r="Q222">
        <v>280</v>
      </c>
      <c r="R222">
        <v>37840</v>
      </c>
      <c r="S222">
        <v>11</v>
      </c>
      <c r="T222">
        <v>362</v>
      </c>
      <c r="V222">
        <v>139</v>
      </c>
      <c r="W222">
        <v>62822.04</v>
      </c>
      <c r="X222">
        <v>1.046</v>
      </c>
      <c r="Y222">
        <v>7.25</v>
      </c>
      <c r="AC222" t="s">
        <v>644</v>
      </c>
    </row>
    <row r="223" spans="1:29">
      <c r="A223" t="s">
        <v>879</v>
      </c>
      <c r="B223" t="s">
        <v>874</v>
      </c>
      <c r="C223" t="s">
        <v>789</v>
      </c>
      <c r="D223">
        <v>52.459294</v>
      </c>
      <c r="E223">
        <v>-114.38210599999999</v>
      </c>
      <c r="F223">
        <v>2155.5500000000002</v>
      </c>
      <c r="G223">
        <v>14</v>
      </c>
      <c r="H223">
        <v>489</v>
      </c>
      <c r="I223">
        <v>440</v>
      </c>
      <c r="J223">
        <v>104</v>
      </c>
      <c r="K223">
        <v>16800</v>
      </c>
      <c r="L223">
        <v>18</v>
      </c>
      <c r="N223">
        <v>74</v>
      </c>
      <c r="O223">
        <v>54</v>
      </c>
      <c r="P223">
        <v>0.6</v>
      </c>
      <c r="Q223">
        <v>11.4</v>
      </c>
      <c r="R223">
        <v>25400</v>
      </c>
      <c r="S223">
        <v>14</v>
      </c>
      <c r="T223">
        <v>901</v>
      </c>
      <c r="V223">
        <v>2080</v>
      </c>
      <c r="W223">
        <v>44957.93</v>
      </c>
      <c r="X223">
        <v>1.032</v>
      </c>
      <c r="Y223">
        <v>6.77</v>
      </c>
      <c r="AC223" t="s">
        <v>644</v>
      </c>
    </row>
    <row r="224" spans="1:29">
      <c r="A224" t="s">
        <v>880</v>
      </c>
      <c r="B224" t="s">
        <v>874</v>
      </c>
      <c r="C224" t="s">
        <v>789</v>
      </c>
      <c r="D224">
        <v>53.400305000000003</v>
      </c>
      <c r="E224">
        <v>-114.285144</v>
      </c>
      <c r="F224">
        <v>1507.54</v>
      </c>
      <c r="G224">
        <v>17</v>
      </c>
      <c r="H224">
        <v>2970</v>
      </c>
      <c r="I224">
        <v>690</v>
      </c>
      <c r="J224">
        <v>578</v>
      </c>
      <c r="K224">
        <v>28800</v>
      </c>
      <c r="L224">
        <v>7.8</v>
      </c>
      <c r="M224">
        <v>3.4</v>
      </c>
      <c r="N224">
        <v>182</v>
      </c>
      <c r="O224">
        <v>0.23</v>
      </c>
      <c r="P224">
        <v>0.44</v>
      </c>
      <c r="Q224">
        <v>215</v>
      </c>
      <c r="R224">
        <v>51600</v>
      </c>
      <c r="S224">
        <v>8</v>
      </c>
      <c r="T224">
        <v>366</v>
      </c>
      <c r="V224">
        <v>198</v>
      </c>
      <c r="W224">
        <v>85067.839999999997</v>
      </c>
      <c r="X224">
        <v>1.0620000000000001</v>
      </c>
      <c r="Y224">
        <v>7.2</v>
      </c>
      <c r="AC224" t="s">
        <v>644</v>
      </c>
    </row>
    <row r="225" spans="1:29">
      <c r="A225" t="s">
        <v>881</v>
      </c>
      <c r="B225" t="s">
        <v>874</v>
      </c>
      <c r="C225" t="s">
        <v>789</v>
      </c>
      <c r="D225">
        <v>53.648189000000002</v>
      </c>
      <c r="E225">
        <v>-115.148319</v>
      </c>
      <c r="F225">
        <v>1743.46</v>
      </c>
      <c r="G225">
        <v>19</v>
      </c>
      <c r="H225">
        <v>290</v>
      </c>
      <c r="I225">
        <v>320</v>
      </c>
      <c r="J225">
        <v>188</v>
      </c>
      <c r="K225">
        <v>21800</v>
      </c>
      <c r="L225">
        <v>18</v>
      </c>
      <c r="M225">
        <v>1.1000000000000001</v>
      </c>
      <c r="N225">
        <v>84</v>
      </c>
      <c r="Q225">
        <v>66</v>
      </c>
      <c r="R225">
        <v>33670</v>
      </c>
      <c r="S225">
        <v>14</v>
      </c>
      <c r="T225">
        <v>288</v>
      </c>
      <c r="U225">
        <v>108</v>
      </c>
      <c r="V225">
        <v>123</v>
      </c>
      <c r="W225">
        <v>56143.12</v>
      </c>
      <c r="X225">
        <v>1.044</v>
      </c>
      <c r="Y225">
        <v>8.0500000000000007</v>
      </c>
      <c r="AC225" t="s">
        <v>644</v>
      </c>
    </row>
    <row r="226" spans="1:29">
      <c r="A226" t="s">
        <v>882</v>
      </c>
      <c r="B226" t="s">
        <v>874</v>
      </c>
      <c r="C226" t="s">
        <v>789</v>
      </c>
      <c r="D226">
        <v>53.691329000000003</v>
      </c>
      <c r="E226">
        <v>-116.671379</v>
      </c>
      <c r="F226">
        <v>2795.02</v>
      </c>
      <c r="G226">
        <v>45</v>
      </c>
      <c r="H226">
        <v>1825</v>
      </c>
      <c r="I226">
        <v>150</v>
      </c>
      <c r="J226">
        <v>187</v>
      </c>
      <c r="K226">
        <v>38600</v>
      </c>
      <c r="L226">
        <v>84</v>
      </c>
      <c r="M226">
        <v>0.11</v>
      </c>
      <c r="N226">
        <v>166</v>
      </c>
      <c r="O226">
        <v>0.3</v>
      </c>
      <c r="P226">
        <v>6.6</v>
      </c>
      <c r="Q226">
        <v>190</v>
      </c>
      <c r="R226">
        <v>58770</v>
      </c>
      <c r="S226">
        <v>17</v>
      </c>
      <c r="T226">
        <v>443</v>
      </c>
      <c r="V226">
        <v>220</v>
      </c>
      <c r="W226">
        <v>97527.47</v>
      </c>
      <c r="X226">
        <v>1.07</v>
      </c>
      <c r="Y226">
        <v>6.9</v>
      </c>
      <c r="AC226" t="s">
        <v>644</v>
      </c>
    </row>
    <row r="227" spans="1:29">
      <c r="A227" t="s">
        <v>846</v>
      </c>
      <c r="B227" t="s">
        <v>874</v>
      </c>
      <c r="C227" t="s">
        <v>789</v>
      </c>
      <c r="D227">
        <v>53.859031999999999</v>
      </c>
      <c r="E227">
        <v>-114.799616</v>
      </c>
      <c r="F227">
        <v>1372.21</v>
      </c>
      <c r="G227">
        <v>17.399999999999999</v>
      </c>
      <c r="H227">
        <v>2860</v>
      </c>
      <c r="I227">
        <v>680</v>
      </c>
      <c r="J227">
        <v>886</v>
      </c>
      <c r="K227">
        <v>30354</v>
      </c>
      <c r="L227">
        <v>23</v>
      </c>
      <c r="M227">
        <v>1.2</v>
      </c>
      <c r="O227">
        <v>0.3</v>
      </c>
      <c r="P227">
        <v>0.5</v>
      </c>
      <c r="Q227">
        <v>189</v>
      </c>
      <c r="R227">
        <v>54200</v>
      </c>
      <c r="T227">
        <v>383</v>
      </c>
      <c r="V227">
        <v>1035</v>
      </c>
      <c r="W227">
        <v>89603.96</v>
      </c>
      <c r="X227">
        <v>1.0649999999999999</v>
      </c>
      <c r="Y227">
        <v>6.7</v>
      </c>
      <c r="AC227" t="s">
        <v>644</v>
      </c>
    </row>
    <row r="228" spans="1:29">
      <c r="A228" t="s">
        <v>883</v>
      </c>
      <c r="B228" t="s">
        <v>874</v>
      </c>
      <c r="C228" t="s">
        <v>789</v>
      </c>
      <c r="D228">
        <v>54.075211000000003</v>
      </c>
      <c r="E228">
        <v>-116.18401799999999</v>
      </c>
      <c r="F228">
        <v>2167.4299999999998</v>
      </c>
      <c r="G228">
        <v>36</v>
      </c>
      <c r="H228">
        <v>1965</v>
      </c>
      <c r="I228">
        <v>1200</v>
      </c>
      <c r="J228">
        <v>289</v>
      </c>
      <c r="K228">
        <v>33200</v>
      </c>
      <c r="L228">
        <v>127</v>
      </c>
      <c r="M228">
        <v>2.9</v>
      </c>
      <c r="N228">
        <v>192</v>
      </c>
      <c r="P228">
        <v>0.2</v>
      </c>
      <c r="Q228">
        <v>167</v>
      </c>
      <c r="R228">
        <v>62210</v>
      </c>
      <c r="S228">
        <v>2</v>
      </c>
      <c r="T228">
        <v>326</v>
      </c>
      <c r="V228">
        <v>995</v>
      </c>
      <c r="W228">
        <v>103602.68</v>
      </c>
      <c r="X228">
        <v>1.0760000000000001</v>
      </c>
      <c r="Y228">
        <v>7.25</v>
      </c>
      <c r="AC228" t="s">
        <v>644</v>
      </c>
    </row>
    <row r="229" spans="1:29">
      <c r="A229" t="s">
        <v>884</v>
      </c>
      <c r="B229" t="s">
        <v>874</v>
      </c>
      <c r="C229" t="s">
        <v>789</v>
      </c>
      <c r="D229">
        <v>54.360982</v>
      </c>
      <c r="E229">
        <v>-115.43449099999999</v>
      </c>
      <c r="F229">
        <v>1526.44</v>
      </c>
      <c r="G229">
        <v>7.7</v>
      </c>
      <c r="H229">
        <v>1130</v>
      </c>
      <c r="I229">
        <v>211</v>
      </c>
      <c r="J229">
        <v>396</v>
      </c>
      <c r="K229">
        <v>10600</v>
      </c>
      <c r="L229">
        <v>13</v>
      </c>
      <c r="M229">
        <v>0.3</v>
      </c>
      <c r="N229">
        <v>15</v>
      </c>
      <c r="O229">
        <v>0.1</v>
      </c>
      <c r="P229">
        <v>0.2</v>
      </c>
      <c r="Q229">
        <v>70</v>
      </c>
      <c r="R229">
        <v>19100</v>
      </c>
      <c r="S229">
        <v>1</v>
      </c>
      <c r="T229">
        <v>891</v>
      </c>
      <c r="V229">
        <v>210</v>
      </c>
      <c r="W229">
        <v>32487.68</v>
      </c>
      <c r="Y229">
        <v>7.93</v>
      </c>
      <c r="AC229" t="s">
        <v>644</v>
      </c>
    </row>
    <row r="230" spans="1:29">
      <c r="A230" t="s">
        <v>885</v>
      </c>
      <c r="B230" t="s">
        <v>874</v>
      </c>
      <c r="C230" t="s">
        <v>789</v>
      </c>
      <c r="D230">
        <v>54.605941999999999</v>
      </c>
      <c r="E230">
        <v>-117.056273</v>
      </c>
      <c r="F230">
        <v>1958.34</v>
      </c>
      <c r="G230">
        <v>43</v>
      </c>
      <c r="H230">
        <v>3090</v>
      </c>
      <c r="I230">
        <v>1480</v>
      </c>
      <c r="J230">
        <v>519</v>
      </c>
      <c r="K230">
        <v>51600</v>
      </c>
      <c r="L230">
        <v>38</v>
      </c>
      <c r="M230">
        <v>1.9</v>
      </c>
      <c r="N230">
        <v>52</v>
      </c>
      <c r="P230">
        <v>0.42</v>
      </c>
      <c r="Q230">
        <v>110</v>
      </c>
      <c r="R230">
        <v>89300</v>
      </c>
      <c r="S230">
        <v>21</v>
      </c>
      <c r="T230">
        <v>1040</v>
      </c>
      <c r="V230">
        <v>107</v>
      </c>
      <c r="W230">
        <v>148016.95000000001</v>
      </c>
      <c r="X230">
        <v>1.1020000000000001</v>
      </c>
      <c r="Y230">
        <v>6.59</v>
      </c>
      <c r="AC230" t="s">
        <v>644</v>
      </c>
    </row>
    <row r="231" spans="1:29">
      <c r="A231" t="s">
        <v>886</v>
      </c>
      <c r="B231" t="s">
        <v>874</v>
      </c>
      <c r="C231" t="s">
        <v>789</v>
      </c>
      <c r="D231">
        <v>55.814886999999999</v>
      </c>
      <c r="E231">
        <v>-118.925982</v>
      </c>
      <c r="F231">
        <v>1813.56</v>
      </c>
      <c r="G231">
        <v>34</v>
      </c>
      <c r="H231">
        <v>4930</v>
      </c>
      <c r="I231">
        <v>680</v>
      </c>
      <c r="J231">
        <v>942</v>
      </c>
      <c r="K231">
        <v>49000</v>
      </c>
      <c r="L231">
        <v>22</v>
      </c>
      <c r="M231">
        <v>0.4</v>
      </c>
      <c r="N231">
        <v>168</v>
      </c>
      <c r="P231">
        <v>1.9</v>
      </c>
      <c r="Q231">
        <v>100</v>
      </c>
      <c r="R231">
        <v>83740</v>
      </c>
      <c r="S231">
        <v>7</v>
      </c>
      <c r="T231">
        <v>2250</v>
      </c>
      <c r="V231">
        <v>304</v>
      </c>
      <c r="W231">
        <v>140296.69</v>
      </c>
      <c r="X231">
        <v>1.1040000000000001</v>
      </c>
      <c r="Y231">
        <v>7.16</v>
      </c>
      <c r="AC231" t="s">
        <v>644</v>
      </c>
    </row>
    <row r="232" spans="1:29">
      <c r="A232" t="s">
        <v>887</v>
      </c>
      <c r="B232" t="s">
        <v>874</v>
      </c>
      <c r="C232" t="s">
        <v>789</v>
      </c>
      <c r="D232">
        <v>55.864798999999998</v>
      </c>
      <c r="E232">
        <v>-119.087795</v>
      </c>
      <c r="F232">
        <v>1989.73</v>
      </c>
      <c r="G232">
        <v>37</v>
      </c>
      <c r="H232">
        <v>4860</v>
      </c>
      <c r="I232">
        <v>350</v>
      </c>
      <c r="J232">
        <v>965</v>
      </c>
      <c r="K232">
        <v>47200</v>
      </c>
      <c r="L232">
        <v>21</v>
      </c>
      <c r="N232">
        <v>139</v>
      </c>
      <c r="P232">
        <v>2.8</v>
      </c>
      <c r="Q232">
        <v>70</v>
      </c>
      <c r="R232">
        <v>79560</v>
      </c>
      <c r="S232">
        <v>30</v>
      </c>
      <c r="T232">
        <v>2745</v>
      </c>
      <c r="V232">
        <v>148</v>
      </c>
      <c r="W232">
        <v>133982</v>
      </c>
      <c r="X232">
        <v>1.095</v>
      </c>
      <c r="Y232">
        <v>7.33</v>
      </c>
      <c r="AC232" t="s">
        <v>644</v>
      </c>
    </row>
    <row r="233" spans="1:29">
      <c r="A233" t="s">
        <v>888</v>
      </c>
      <c r="B233" t="s">
        <v>874</v>
      </c>
      <c r="C233" t="s">
        <v>789</v>
      </c>
      <c r="D233">
        <v>55.888012000000003</v>
      </c>
      <c r="E233">
        <v>-119.52229199999999</v>
      </c>
      <c r="F233">
        <v>2347.27</v>
      </c>
      <c r="G233">
        <v>60</v>
      </c>
      <c r="H233">
        <v>4850</v>
      </c>
      <c r="I233">
        <v>1120</v>
      </c>
      <c r="J233">
        <v>879</v>
      </c>
      <c r="K233">
        <v>50400</v>
      </c>
      <c r="L233">
        <v>42</v>
      </c>
      <c r="M233">
        <v>0.8</v>
      </c>
      <c r="N233">
        <v>163</v>
      </c>
      <c r="P233">
        <v>3.5</v>
      </c>
      <c r="Q233">
        <v>143</v>
      </c>
      <c r="R233">
        <v>94480</v>
      </c>
      <c r="S233">
        <v>24</v>
      </c>
      <c r="T233">
        <v>1320</v>
      </c>
      <c r="V233">
        <v>177</v>
      </c>
      <c r="W233">
        <v>156597.76999999999</v>
      </c>
      <c r="X233">
        <v>1.1100000000000001</v>
      </c>
      <c r="Y233">
        <v>7.42</v>
      </c>
      <c r="AC233" t="s">
        <v>644</v>
      </c>
    </row>
    <row r="234" spans="1:29">
      <c r="A234" t="s">
        <v>781</v>
      </c>
      <c r="B234" t="s">
        <v>874</v>
      </c>
      <c r="C234" t="s">
        <v>789</v>
      </c>
      <c r="D234">
        <v>55.917344999999997</v>
      </c>
      <c r="E234">
        <v>-118.764566</v>
      </c>
      <c r="F234">
        <v>1528.57</v>
      </c>
      <c r="G234">
        <v>52</v>
      </c>
      <c r="H234">
        <v>6280</v>
      </c>
      <c r="I234">
        <v>620</v>
      </c>
      <c r="J234">
        <v>1000</v>
      </c>
      <c r="K234">
        <v>59600</v>
      </c>
      <c r="L234">
        <v>31</v>
      </c>
      <c r="M234">
        <v>0.5</v>
      </c>
      <c r="N234">
        <v>196</v>
      </c>
      <c r="P234">
        <v>1.7</v>
      </c>
      <c r="Q234">
        <v>130</v>
      </c>
      <c r="R234">
        <v>99710</v>
      </c>
      <c r="S234">
        <v>25</v>
      </c>
      <c r="T234">
        <v>1660</v>
      </c>
      <c r="V234">
        <v>169</v>
      </c>
      <c r="W234">
        <v>165440.70000000001</v>
      </c>
      <c r="X234">
        <v>1.119</v>
      </c>
      <c r="Y234">
        <v>7.2</v>
      </c>
      <c r="AC234" t="s">
        <v>644</v>
      </c>
    </row>
    <row r="235" spans="1:29">
      <c r="A235" t="s">
        <v>889</v>
      </c>
      <c r="B235" t="s">
        <v>874</v>
      </c>
      <c r="C235" t="s">
        <v>789</v>
      </c>
      <c r="D235">
        <v>55.916823000000001</v>
      </c>
      <c r="E235">
        <v>-119.000405</v>
      </c>
      <c r="F235">
        <v>1825.14</v>
      </c>
      <c r="G235">
        <v>35</v>
      </c>
      <c r="H235">
        <v>5820</v>
      </c>
      <c r="I235">
        <v>500</v>
      </c>
      <c r="J235">
        <v>1530</v>
      </c>
      <c r="K235">
        <v>59600</v>
      </c>
      <c r="L235">
        <v>17</v>
      </c>
      <c r="N235">
        <v>192</v>
      </c>
      <c r="O235">
        <v>1.1000000000000001</v>
      </c>
      <c r="P235">
        <v>2.9</v>
      </c>
      <c r="Q235">
        <v>65</v>
      </c>
      <c r="R235">
        <v>100900</v>
      </c>
      <c r="S235">
        <v>32</v>
      </c>
      <c r="T235">
        <v>1745</v>
      </c>
      <c r="V235">
        <v>82</v>
      </c>
      <c r="W235">
        <v>167051.07999999999</v>
      </c>
      <c r="X235">
        <v>1.119</v>
      </c>
      <c r="Y235">
        <v>7.28</v>
      </c>
      <c r="AC235" t="s">
        <v>644</v>
      </c>
    </row>
    <row r="236" spans="1:29">
      <c r="A236" t="s">
        <v>890</v>
      </c>
      <c r="B236" t="s">
        <v>874</v>
      </c>
      <c r="C236" t="s">
        <v>789</v>
      </c>
      <c r="D236">
        <v>55.920651999999997</v>
      </c>
      <c r="E236">
        <v>-119.79307799999999</v>
      </c>
      <c r="F236">
        <v>2412.19</v>
      </c>
      <c r="G236">
        <v>35</v>
      </c>
      <c r="H236">
        <v>6970</v>
      </c>
      <c r="I236">
        <v>330</v>
      </c>
      <c r="J236">
        <v>1280</v>
      </c>
      <c r="K236">
        <v>48400</v>
      </c>
      <c r="L236">
        <v>34</v>
      </c>
      <c r="M236">
        <v>1.6</v>
      </c>
      <c r="N236">
        <v>166</v>
      </c>
      <c r="P236">
        <v>1.8</v>
      </c>
      <c r="Q236">
        <v>105</v>
      </c>
      <c r="R236">
        <v>90530</v>
      </c>
      <c r="S236">
        <v>47</v>
      </c>
      <c r="T236">
        <v>1020</v>
      </c>
      <c r="V236">
        <v>117</v>
      </c>
      <c r="W236">
        <v>148952.29999999999</v>
      </c>
      <c r="X236">
        <v>1.109</v>
      </c>
      <c r="Y236">
        <v>6.85</v>
      </c>
      <c r="AC236" t="s">
        <v>644</v>
      </c>
    </row>
    <row r="237" spans="1:29">
      <c r="A237" t="s">
        <v>891</v>
      </c>
      <c r="B237" t="s">
        <v>874</v>
      </c>
      <c r="C237" t="s">
        <v>789</v>
      </c>
      <c r="D237">
        <v>56.047666</v>
      </c>
      <c r="E237">
        <v>-119.19356500000001</v>
      </c>
      <c r="F237">
        <v>1877.87</v>
      </c>
      <c r="G237">
        <v>12</v>
      </c>
      <c r="H237">
        <v>7030</v>
      </c>
      <c r="I237">
        <v>232</v>
      </c>
      <c r="J237">
        <v>1170</v>
      </c>
      <c r="K237">
        <v>39200</v>
      </c>
      <c r="L237">
        <v>9.6</v>
      </c>
      <c r="N237">
        <v>153</v>
      </c>
      <c r="P237">
        <v>4.5999999999999996</v>
      </c>
      <c r="Q237">
        <v>135</v>
      </c>
      <c r="R237">
        <v>79400</v>
      </c>
      <c r="S237">
        <v>10</v>
      </c>
      <c r="T237">
        <v>2630</v>
      </c>
      <c r="V237">
        <v>252</v>
      </c>
      <c r="W237">
        <v>133131</v>
      </c>
      <c r="X237">
        <v>1.091</v>
      </c>
      <c r="Y237">
        <v>7.24</v>
      </c>
      <c r="AC237" t="s">
        <v>644</v>
      </c>
    </row>
    <row r="238" spans="1:29">
      <c r="A238" t="s">
        <v>892</v>
      </c>
      <c r="B238" t="s">
        <v>874</v>
      </c>
      <c r="C238" t="s">
        <v>789</v>
      </c>
      <c r="D238">
        <v>56.004218999999999</v>
      </c>
      <c r="E238">
        <v>-119.271181</v>
      </c>
      <c r="F238">
        <v>1975.71</v>
      </c>
      <c r="G238">
        <v>39</v>
      </c>
      <c r="H238">
        <v>8720</v>
      </c>
      <c r="I238">
        <v>630</v>
      </c>
      <c r="J238">
        <v>1120</v>
      </c>
      <c r="K238">
        <v>57460</v>
      </c>
      <c r="L238">
        <v>25</v>
      </c>
      <c r="M238">
        <v>0.66</v>
      </c>
      <c r="N238">
        <v>186</v>
      </c>
      <c r="O238">
        <v>0.99</v>
      </c>
      <c r="P238">
        <v>6.9</v>
      </c>
      <c r="Q238">
        <v>130</v>
      </c>
      <c r="R238">
        <v>106000</v>
      </c>
      <c r="S238">
        <v>17</v>
      </c>
      <c r="T238">
        <v>1130</v>
      </c>
      <c r="V238">
        <v>113</v>
      </c>
      <c r="W238">
        <v>174489.27</v>
      </c>
      <c r="X238">
        <v>1.121</v>
      </c>
      <c r="Y238">
        <v>6.92</v>
      </c>
      <c r="AC238" t="s">
        <v>644</v>
      </c>
    </row>
    <row r="239" spans="1:29">
      <c r="A239" t="s">
        <v>893</v>
      </c>
      <c r="B239" t="s">
        <v>874</v>
      </c>
      <c r="C239" t="s">
        <v>789</v>
      </c>
      <c r="D239">
        <v>56.096924000000001</v>
      </c>
      <c r="E239">
        <v>-119.262056</v>
      </c>
      <c r="F239">
        <v>1851.36</v>
      </c>
      <c r="G239">
        <v>10</v>
      </c>
      <c r="H239">
        <v>4210</v>
      </c>
      <c r="I239">
        <v>550</v>
      </c>
      <c r="J239">
        <v>688</v>
      </c>
      <c r="K239">
        <v>33600</v>
      </c>
      <c r="L239">
        <v>7.7</v>
      </c>
      <c r="N239">
        <v>97</v>
      </c>
      <c r="P239">
        <v>2.6</v>
      </c>
      <c r="Q239">
        <v>33</v>
      </c>
      <c r="R239">
        <v>61930</v>
      </c>
      <c r="S239">
        <v>1</v>
      </c>
      <c r="T239">
        <v>2400</v>
      </c>
      <c r="V239">
        <v>315</v>
      </c>
      <c r="W239">
        <v>104807.87</v>
      </c>
      <c r="X239">
        <v>1.08</v>
      </c>
      <c r="Y239">
        <v>7.57</v>
      </c>
      <c r="AC239" t="s">
        <v>644</v>
      </c>
    </row>
    <row r="240" spans="1:29">
      <c r="A240" t="s">
        <v>894</v>
      </c>
      <c r="B240" t="s">
        <v>874</v>
      </c>
      <c r="C240" t="s">
        <v>789</v>
      </c>
      <c r="D240">
        <v>56.222428000000001</v>
      </c>
      <c r="E240">
        <v>-118.94159399999999</v>
      </c>
      <c r="F240">
        <v>1415.8</v>
      </c>
      <c r="G240">
        <v>22</v>
      </c>
      <c r="H240">
        <v>3500</v>
      </c>
      <c r="I240">
        <v>500</v>
      </c>
      <c r="J240">
        <v>577</v>
      </c>
      <c r="K240">
        <v>34800</v>
      </c>
      <c r="L240">
        <v>17</v>
      </c>
      <c r="N240">
        <v>115</v>
      </c>
      <c r="P240">
        <v>1.3</v>
      </c>
      <c r="Q240">
        <v>80</v>
      </c>
      <c r="R240">
        <v>59120</v>
      </c>
      <c r="S240">
        <v>13</v>
      </c>
      <c r="T240">
        <v>2750</v>
      </c>
      <c r="V240">
        <v>126</v>
      </c>
      <c r="W240">
        <v>100769.66</v>
      </c>
      <c r="X240">
        <v>1.0680000000000001</v>
      </c>
      <c r="Y240">
        <v>7.31</v>
      </c>
      <c r="AC240" t="s">
        <v>644</v>
      </c>
    </row>
    <row r="241" spans="1:29">
      <c r="A241" t="s">
        <v>895</v>
      </c>
      <c r="B241" t="s">
        <v>874</v>
      </c>
      <c r="C241" t="s">
        <v>789</v>
      </c>
      <c r="D241">
        <v>56.179169000000002</v>
      </c>
      <c r="E241">
        <v>-119.337165</v>
      </c>
      <c r="F241">
        <v>1749.55</v>
      </c>
      <c r="G241">
        <v>22</v>
      </c>
      <c r="H241">
        <v>8140</v>
      </c>
      <c r="I241">
        <v>625</v>
      </c>
      <c r="J241">
        <v>1100</v>
      </c>
      <c r="K241">
        <v>53600</v>
      </c>
      <c r="L241">
        <v>11</v>
      </c>
      <c r="M241">
        <v>1.4</v>
      </c>
      <c r="N241">
        <v>175</v>
      </c>
      <c r="O241">
        <v>0.6</v>
      </c>
      <c r="P241">
        <v>1.2</v>
      </c>
      <c r="Q241">
        <v>95</v>
      </c>
      <c r="R241">
        <v>102500</v>
      </c>
      <c r="S241">
        <v>18</v>
      </c>
      <c r="T241">
        <v>1350</v>
      </c>
      <c r="V241">
        <v>151</v>
      </c>
      <c r="W241">
        <v>169167.95</v>
      </c>
      <c r="X241">
        <v>1.119</v>
      </c>
      <c r="Y241">
        <v>7.33</v>
      </c>
      <c r="AC241" t="s">
        <v>644</v>
      </c>
    </row>
    <row r="242" spans="1:29">
      <c r="A242" t="s">
        <v>896</v>
      </c>
      <c r="B242" t="s">
        <v>874</v>
      </c>
      <c r="C242" t="s">
        <v>789</v>
      </c>
      <c r="D242">
        <v>56.199221000000001</v>
      </c>
      <c r="E242">
        <v>-119.389782</v>
      </c>
      <c r="F242">
        <v>1731.26</v>
      </c>
      <c r="G242">
        <v>20</v>
      </c>
      <c r="H242">
        <v>1670</v>
      </c>
      <c r="I242">
        <v>630</v>
      </c>
      <c r="J242">
        <v>377</v>
      </c>
      <c r="K242">
        <v>29400</v>
      </c>
      <c r="L242">
        <v>13</v>
      </c>
      <c r="N242">
        <v>97</v>
      </c>
      <c r="P242">
        <v>0.6</v>
      </c>
      <c r="Q242">
        <v>48</v>
      </c>
      <c r="R242">
        <v>47200</v>
      </c>
      <c r="S242">
        <v>9</v>
      </c>
      <c r="T242">
        <v>2320</v>
      </c>
      <c r="V242">
        <v>288</v>
      </c>
      <c r="W242">
        <v>81043.899999999994</v>
      </c>
      <c r="X242">
        <v>1.0580000000000001</v>
      </c>
      <c r="Y242">
        <v>6.5</v>
      </c>
      <c r="AC242" t="s">
        <v>644</v>
      </c>
    </row>
    <row r="243" spans="1:29">
      <c r="A243" t="s">
        <v>897</v>
      </c>
      <c r="B243" t="s">
        <v>874</v>
      </c>
      <c r="C243" t="s">
        <v>789</v>
      </c>
      <c r="D243">
        <v>56.244987999999999</v>
      </c>
      <c r="E243">
        <v>-119.314637</v>
      </c>
      <c r="F243">
        <v>1642.87</v>
      </c>
      <c r="G243">
        <v>25</v>
      </c>
      <c r="H243">
        <v>6020</v>
      </c>
      <c r="I243">
        <v>850</v>
      </c>
      <c r="J243">
        <v>1160</v>
      </c>
      <c r="K243">
        <v>57600</v>
      </c>
      <c r="L243">
        <v>23</v>
      </c>
      <c r="M243">
        <v>0.87</v>
      </c>
      <c r="N243">
        <v>229</v>
      </c>
      <c r="P243">
        <v>2.5</v>
      </c>
      <c r="Q243">
        <v>140</v>
      </c>
      <c r="R243">
        <v>97440</v>
      </c>
      <c r="S243">
        <v>33</v>
      </c>
      <c r="T243">
        <v>1370</v>
      </c>
      <c r="V243">
        <v>139</v>
      </c>
      <c r="W243">
        <v>161191.35999999999</v>
      </c>
      <c r="X243">
        <v>1.111</v>
      </c>
      <c r="Y243">
        <v>7.15</v>
      </c>
      <c r="AC243" t="s">
        <v>644</v>
      </c>
    </row>
    <row r="244" spans="1:29">
      <c r="A244" t="s">
        <v>898</v>
      </c>
      <c r="B244" t="s">
        <v>874</v>
      </c>
      <c r="C244" t="s">
        <v>789</v>
      </c>
      <c r="D244">
        <v>56.330018000000003</v>
      </c>
      <c r="E244">
        <v>-118.438491</v>
      </c>
      <c r="F244">
        <v>1367.94</v>
      </c>
      <c r="G244">
        <v>30</v>
      </c>
      <c r="H244">
        <v>3770</v>
      </c>
      <c r="I244">
        <v>810</v>
      </c>
      <c r="J244">
        <v>534</v>
      </c>
      <c r="K244">
        <v>36800</v>
      </c>
      <c r="L244">
        <v>26</v>
      </c>
      <c r="N244">
        <v>149</v>
      </c>
      <c r="P244">
        <v>1.4</v>
      </c>
      <c r="Q244">
        <v>66</v>
      </c>
      <c r="R244">
        <v>68260</v>
      </c>
      <c r="S244">
        <v>25</v>
      </c>
      <c r="T244">
        <v>3430</v>
      </c>
      <c r="V244">
        <v>92</v>
      </c>
      <c r="W244">
        <v>116869.47</v>
      </c>
      <c r="X244">
        <v>1.0880000000000001</v>
      </c>
      <c r="Y244">
        <v>7.49</v>
      </c>
      <c r="AC244" t="s">
        <v>644</v>
      </c>
    </row>
    <row r="245" spans="1:29">
      <c r="A245" t="s">
        <v>899</v>
      </c>
      <c r="B245" t="s">
        <v>874</v>
      </c>
      <c r="C245" t="s">
        <v>789</v>
      </c>
      <c r="D245">
        <v>57.389451999999999</v>
      </c>
      <c r="E245">
        <v>-118.909932</v>
      </c>
      <c r="F245">
        <v>870.2</v>
      </c>
      <c r="G245">
        <v>1.5</v>
      </c>
      <c r="H245">
        <v>191</v>
      </c>
      <c r="I245">
        <v>41</v>
      </c>
      <c r="J245">
        <v>54</v>
      </c>
      <c r="K245">
        <v>3600</v>
      </c>
      <c r="L245">
        <v>3</v>
      </c>
      <c r="M245">
        <v>3.3</v>
      </c>
      <c r="N245">
        <v>5</v>
      </c>
      <c r="Q245">
        <v>13</v>
      </c>
      <c r="R245">
        <v>5120</v>
      </c>
      <c r="S245">
        <v>6</v>
      </c>
      <c r="T245">
        <v>7</v>
      </c>
      <c r="U245">
        <v>173</v>
      </c>
      <c r="V245">
        <v>111</v>
      </c>
      <c r="W245">
        <v>8789.9599999999991</v>
      </c>
      <c r="Y245">
        <v>8.4499999999999993</v>
      </c>
      <c r="AC245" t="s">
        <v>644</v>
      </c>
    </row>
    <row r="246" spans="1:29">
      <c r="A246" t="s">
        <v>900</v>
      </c>
      <c r="B246" t="s">
        <v>901</v>
      </c>
      <c r="C246" t="s">
        <v>144</v>
      </c>
      <c r="D246">
        <v>49.411346000000002</v>
      </c>
      <c r="E246">
        <v>-110.33535000000001</v>
      </c>
      <c r="F246">
        <v>586.74</v>
      </c>
      <c r="G246">
        <v>0.3</v>
      </c>
      <c r="H246">
        <v>12</v>
      </c>
      <c r="I246">
        <v>9</v>
      </c>
      <c r="J246">
        <v>3</v>
      </c>
      <c r="K246">
        <v>1090</v>
      </c>
      <c r="L246">
        <v>3.1</v>
      </c>
      <c r="M246">
        <v>0.09</v>
      </c>
      <c r="N246">
        <v>11</v>
      </c>
      <c r="O246">
        <v>0.03</v>
      </c>
      <c r="P246">
        <v>0.01</v>
      </c>
      <c r="Q246">
        <v>0.25</v>
      </c>
      <c r="R246">
        <v>1050</v>
      </c>
      <c r="S246">
        <v>11</v>
      </c>
      <c r="T246">
        <v>301</v>
      </c>
      <c r="U246">
        <v>250</v>
      </c>
      <c r="V246">
        <v>395</v>
      </c>
      <c r="W246">
        <v>2983.32</v>
      </c>
      <c r="X246">
        <v>1.0069999999999999</v>
      </c>
      <c r="Y246">
        <v>8.8000000000000007</v>
      </c>
      <c r="AC246" t="s">
        <v>644</v>
      </c>
    </row>
    <row r="247" spans="1:29">
      <c r="A247" t="s">
        <v>902</v>
      </c>
      <c r="B247" t="s">
        <v>901</v>
      </c>
      <c r="C247" t="s">
        <v>144</v>
      </c>
      <c r="D247">
        <v>49.850866000000003</v>
      </c>
      <c r="E247">
        <v>-111.642301</v>
      </c>
      <c r="F247">
        <v>659.89</v>
      </c>
      <c r="G247">
        <v>1.2</v>
      </c>
      <c r="H247">
        <v>19</v>
      </c>
      <c r="I247">
        <v>11</v>
      </c>
      <c r="J247">
        <v>8</v>
      </c>
      <c r="K247">
        <v>3060</v>
      </c>
      <c r="L247">
        <v>5.4</v>
      </c>
      <c r="M247">
        <v>1.5</v>
      </c>
      <c r="N247">
        <v>33</v>
      </c>
      <c r="Q247">
        <v>1.4</v>
      </c>
      <c r="R247">
        <v>3748</v>
      </c>
      <c r="S247">
        <v>18</v>
      </c>
      <c r="T247">
        <v>67</v>
      </c>
      <c r="U247">
        <v>330</v>
      </c>
      <c r="V247">
        <v>737</v>
      </c>
      <c r="W247">
        <v>7554.41</v>
      </c>
      <c r="X247">
        <v>1.01</v>
      </c>
      <c r="Y247">
        <v>8.42</v>
      </c>
      <c r="AC247" t="s">
        <v>644</v>
      </c>
    </row>
    <row r="248" spans="1:29">
      <c r="A248" t="s">
        <v>903</v>
      </c>
      <c r="B248" t="s">
        <v>901</v>
      </c>
      <c r="C248" t="s">
        <v>144</v>
      </c>
      <c r="D248">
        <v>51.059232999999999</v>
      </c>
      <c r="E248">
        <v>-110.23139</v>
      </c>
      <c r="F248">
        <v>714.15</v>
      </c>
      <c r="G248">
        <v>2.1</v>
      </c>
      <c r="H248">
        <v>41</v>
      </c>
      <c r="I248">
        <v>20</v>
      </c>
      <c r="J248">
        <v>24</v>
      </c>
      <c r="K248">
        <v>5240</v>
      </c>
      <c r="L248">
        <v>9.6</v>
      </c>
      <c r="M248">
        <v>4.3</v>
      </c>
      <c r="N248">
        <v>52</v>
      </c>
      <c r="O248">
        <v>0.12</v>
      </c>
      <c r="Q248">
        <v>5</v>
      </c>
      <c r="R248">
        <v>7434</v>
      </c>
      <c r="S248">
        <v>20</v>
      </c>
      <c r="T248">
        <v>18</v>
      </c>
      <c r="U248">
        <v>233</v>
      </c>
      <c r="V248">
        <v>327</v>
      </c>
      <c r="W248">
        <v>13040.29</v>
      </c>
      <c r="X248">
        <v>1.0109999999999999</v>
      </c>
      <c r="Y248">
        <v>8.6999999999999993</v>
      </c>
      <c r="AC248" t="s">
        <v>644</v>
      </c>
    </row>
    <row r="249" spans="1:29">
      <c r="A249" t="s">
        <v>904</v>
      </c>
      <c r="B249" t="s">
        <v>901</v>
      </c>
      <c r="C249" t="s">
        <v>144</v>
      </c>
      <c r="D249">
        <v>51.176378999999997</v>
      </c>
      <c r="E249">
        <v>-110.324333</v>
      </c>
      <c r="F249">
        <v>727.56</v>
      </c>
      <c r="G249">
        <v>3.2</v>
      </c>
      <c r="H249">
        <v>69</v>
      </c>
      <c r="I249">
        <v>28</v>
      </c>
      <c r="J249">
        <v>28</v>
      </c>
      <c r="K249">
        <v>5080</v>
      </c>
      <c r="L249">
        <v>8.6</v>
      </c>
      <c r="M249">
        <v>4.8</v>
      </c>
      <c r="N249">
        <v>58</v>
      </c>
      <c r="O249">
        <v>0.06</v>
      </c>
      <c r="P249">
        <v>0.08</v>
      </c>
      <c r="Q249">
        <v>5.9</v>
      </c>
      <c r="R249">
        <v>8100</v>
      </c>
      <c r="S249">
        <v>20</v>
      </c>
      <c r="T249">
        <v>33</v>
      </c>
      <c r="U249">
        <v>260</v>
      </c>
      <c r="V249">
        <v>259</v>
      </c>
      <c r="W249">
        <v>14149.04</v>
      </c>
      <c r="X249">
        <v>1.0129999999999999</v>
      </c>
      <c r="Y249">
        <v>8.25</v>
      </c>
      <c r="AC249" t="s">
        <v>644</v>
      </c>
    </row>
    <row r="250" spans="1:29">
      <c r="A250" t="s">
        <v>905</v>
      </c>
      <c r="B250" t="s">
        <v>901</v>
      </c>
      <c r="C250" t="s">
        <v>144</v>
      </c>
      <c r="D250">
        <v>51.208387999999999</v>
      </c>
      <c r="E250">
        <v>-110.040663</v>
      </c>
      <c r="F250">
        <v>501.4</v>
      </c>
      <c r="G250">
        <v>5.2</v>
      </c>
      <c r="H250">
        <v>181</v>
      </c>
      <c r="I250">
        <v>36</v>
      </c>
      <c r="J250">
        <v>58</v>
      </c>
      <c r="K250">
        <v>7000</v>
      </c>
      <c r="L250">
        <v>15</v>
      </c>
      <c r="M250">
        <v>8.1</v>
      </c>
      <c r="N250">
        <v>73</v>
      </c>
      <c r="Q250">
        <v>10</v>
      </c>
      <c r="R250">
        <v>9707</v>
      </c>
      <c r="S250">
        <v>26</v>
      </c>
      <c r="T250">
        <v>32</v>
      </c>
      <c r="U250">
        <v>258</v>
      </c>
      <c r="V250">
        <v>191</v>
      </c>
      <c r="W250">
        <v>16717.32</v>
      </c>
      <c r="X250">
        <v>1.0149999999999999</v>
      </c>
      <c r="Y250">
        <v>8.43</v>
      </c>
      <c r="AC250" t="s">
        <v>644</v>
      </c>
    </row>
    <row r="251" spans="1:29">
      <c r="A251" t="s">
        <v>906</v>
      </c>
      <c r="B251" t="s">
        <v>907</v>
      </c>
      <c r="C251" t="s">
        <v>826</v>
      </c>
      <c r="D251">
        <v>53.270318000000003</v>
      </c>
      <c r="E251">
        <v>-114.64088700000001</v>
      </c>
      <c r="F251">
        <v>1699</v>
      </c>
      <c r="G251">
        <v>11</v>
      </c>
      <c r="H251">
        <v>698</v>
      </c>
      <c r="I251">
        <v>395</v>
      </c>
      <c r="J251">
        <v>155</v>
      </c>
      <c r="K251">
        <v>22300</v>
      </c>
      <c r="L251">
        <v>8</v>
      </c>
      <c r="M251">
        <v>2</v>
      </c>
      <c r="N251">
        <v>100</v>
      </c>
      <c r="O251">
        <v>129.16999999999999</v>
      </c>
      <c r="P251">
        <v>1.42</v>
      </c>
      <c r="Q251">
        <v>60</v>
      </c>
      <c r="R251">
        <v>34800</v>
      </c>
      <c r="T251">
        <v>170</v>
      </c>
      <c r="W251">
        <v>59000</v>
      </c>
      <c r="X251">
        <v>1.04</v>
      </c>
      <c r="Y251">
        <v>7</v>
      </c>
      <c r="Z251">
        <v>-77</v>
      </c>
      <c r="AA251">
        <v>-4</v>
      </c>
      <c r="AB251">
        <v>0.70986000000000005</v>
      </c>
      <c r="AC251" t="s">
        <v>687</v>
      </c>
    </row>
    <row r="252" spans="1:29">
      <c r="A252" t="s">
        <v>908</v>
      </c>
      <c r="B252" t="s">
        <v>907</v>
      </c>
      <c r="C252" t="s">
        <v>826</v>
      </c>
      <c r="D252">
        <v>53.270524999999999</v>
      </c>
      <c r="E252">
        <v>-114.653012</v>
      </c>
      <c r="F252">
        <v>1706</v>
      </c>
      <c r="G252">
        <v>16</v>
      </c>
      <c r="H252">
        <v>793</v>
      </c>
      <c r="I252">
        <v>555</v>
      </c>
      <c r="J252">
        <v>179</v>
      </c>
      <c r="K252">
        <v>23600</v>
      </c>
      <c r="L252">
        <v>8</v>
      </c>
      <c r="M252">
        <v>2</v>
      </c>
      <c r="N252">
        <v>113</v>
      </c>
      <c r="O252">
        <v>0.25</v>
      </c>
      <c r="P252">
        <v>1.02</v>
      </c>
      <c r="Q252">
        <v>54</v>
      </c>
      <c r="R252">
        <v>36800</v>
      </c>
      <c r="T252">
        <v>295</v>
      </c>
      <c r="W252">
        <v>62000</v>
      </c>
      <c r="X252">
        <v>1.042</v>
      </c>
      <c r="Y252">
        <v>7.9</v>
      </c>
      <c r="AB252">
        <v>0.70977999999999997</v>
      </c>
      <c r="AC252" t="s">
        <v>687</v>
      </c>
    </row>
    <row r="253" spans="1:29">
      <c r="A253" t="s">
        <v>677</v>
      </c>
      <c r="B253" t="s">
        <v>909</v>
      </c>
      <c r="C253" t="s">
        <v>144</v>
      </c>
      <c r="D253">
        <v>55.571699000000002</v>
      </c>
      <c r="E253">
        <v>-113.85161600000001</v>
      </c>
      <c r="F253">
        <v>661.42</v>
      </c>
      <c r="G253">
        <v>1.6</v>
      </c>
      <c r="H253">
        <v>148</v>
      </c>
      <c r="I253">
        <v>63</v>
      </c>
      <c r="J253">
        <v>10</v>
      </c>
      <c r="K253">
        <v>4250</v>
      </c>
      <c r="N253">
        <v>0.18</v>
      </c>
      <c r="Q253">
        <v>7</v>
      </c>
      <c r="R253">
        <v>6110</v>
      </c>
      <c r="S253">
        <v>0.1</v>
      </c>
      <c r="T253">
        <v>70</v>
      </c>
      <c r="V253">
        <v>2501</v>
      </c>
      <c r="W253">
        <v>12317.61</v>
      </c>
      <c r="X253">
        <v>1.01</v>
      </c>
      <c r="Y253">
        <v>7.9</v>
      </c>
      <c r="AC253" t="s">
        <v>644</v>
      </c>
    </row>
    <row r="254" spans="1:29">
      <c r="A254" t="s">
        <v>910</v>
      </c>
      <c r="B254" t="s">
        <v>911</v>
      </c>
      <c r="C254" t="s">
        <v>144</v>
      </c>
      <c r="D254">
        <v>52.234324000000001</v>
      </c>
      <c r="E254">
        <v>-112.574575</v>
      </c>
      <c r="F254">
        <v>1457</v>
      </c>
      <c r="G254">
        <v>2.4300000000000002</v>
      </c>
      <c r="H254">
        <v>39.549999999999997</v>
      </c>
      <c r="I254">
        <v>50.7</v>
      </c>
      <c r="J254">
        <v>20.28</v>
      </c>
      <c r="K254">
        <v>7108.14</v>
      </c>
      <c r="M254">
        <v>139.93</v>
      </c>
      <c r="N254">
        <v>40.56</v>
      </c>
      <c r="Q254">
        <v>11.26</v>
      </c>
      <c r="R254">
        <v>8517.6</v>
      </c>
      <c r="T254">
        <v>192.66</v>
      </c>
      <c r="V254">
        <v>3081.55</v>
      </c>
      <c r="W254">
        <v>17643.599999999999</v>
      </c>
      <c r="X254">
        <v>1.014</v>
      </c>
      <c r="Y254">
        <v>8.02</v>
      </c>
      <c r="Z254">
        <v>-86.2</v>
      </c>
      <c r="AA254">
        <v>-6.8</v>
      </c>
      <c r="AB254">
        <v>0.70828999999999998</v>
      </c>
      <c r="AC254" t="s">
        <v>683</v>
      </c>
    </row>
    <row r="255" spans="1:29">
      <c r="A255" t="s">
        <v>912</v>
      </c>
      <c r="B255" t="s">
        <v>911</v>
      </c>
      <c r="C255" t="s">
        <v>144</v>
      </c>
      <c r="D255">
        <v>52.235525000000003</v>
      </c>
      <c r="E255">
        <v>-112.317179</v>
      </c>
      <c r="F255">
        <v>1225.5</v>
      </c>
      <c r="G255">
        <v>8.64</v>
      </c>
      <c r="H255">
        <v>701.1</v>
      </c>
      <c r="I255">
        <v>195.32</v>
      </c>
      <c r="J255">
        <v>339.24</v>
      </c>
      <c r="K255">
        <v>13261.2</v>
      </c>
      <c r="M255">
        <v>120.28</v>
      </c>
      <c r="N255">
        <v>123.36</v>
      </c>
      <c r="Q255">
        <v>60.55</v>
      </c>
      <c r="R255">
        <v>21999.200000000001</v>
      </c>
      <c r="T255">
        <v>102.8</v>
      </c>
      <c r="V255">
        <v>1566.67</v>
      </c>
      <c r="W255">
        <v>41222.800000000003</v>
      </c>
      <c r="X255">
        <v>1.028</v>
      </c>
      <c r="Y255">
        <v>7</v>
      </c>
      <c r="Z255">
        <v>-84.1</v>
      </c>
      <c r="AA255">
        <v>-6.1</v>
      </c>
      <c r="AB255">
        <v>0.70801999999999998</v>
      </c>
      <c r="AC255" t="s">
        <v>683</v>
      </c>
    </row>
    <row r="256" spans="1:29">
      <c r="A256" t="s">
        <v>913</v>
      </c>
      <c r="B256" t="s">
        <v>911</v>
      </c>
      <c r="C256" t="s">
        <v>144</v>
      </c>
      <c r="D256">
        <v>51.159987999999998</v>
      </c>
      <c r="E256">
        <v>-111.567549</v>
      </c>
      <c r="F256">
        <v>1014.37</v>
      </c>
      <c r="G256">
        <v>3.5</v>
      </c>
      <c r="H256">
        <v>71</v>
      </c>
      <c r="I256">
        <v>33</v>
      </c>
      <c r="J256">
        <v>33</v>
      </c>
      <c r="K256">
        <v>7080</v>
      </c>
      <c r="L256">
        <v>10</v>
      </c>
      <c r="M256">
        <v>9</v>
      </c>
      <c r="N256">
        <v>47</v>
      </c>
      <c r="Q256">
        <v>5.4</v>
      </c>
      <c r="R256">
        <v>10920</v>
      </c>
      <c r="S256">
        <v>33</v>
      </c>
      <c r="T256">
        <v>33</v>
      </c>
      <c r="U256">
        <v>298</v>
      </c>
      <c r="V256">
        <v>426</v>
      </c>
      <c r="W256">
        <v>19006.43</v>
      </c>
      <c r="X256">
        <v>1.016</v>
      </c>
      <c r="Y256">
        <v>8.6199999999999992</v>
      </c>
      <c r="AC256" t="s">
        <v>644</v>
      </c>
    </row>
    <row r="257" spans="1:29">
      <c r="A257" t="s">
        <v>914</v>
      </c>
      <c r="B257" t="s">
        <v>911</v>
      </c>
      <c r="C257" t="s">
        <v>144</v>
      </c>
      <c r="D257">
        <v>51.309511999999998</v>
      </c>
      <c r="E257">
        <v>-111.40473799999999</v>
      </c>
      <c r="F257">
        <v>1051.56</v>
      </c>
      <c r="G257">
        <v>3.3</v>
      </c>
      <c r="H257">
        <v>399</v>
      </c>
      <c r="I257">
        <v>31</v>
      </c>
      <c r="J257">
        <v>74</v>
      </c>
      <c r="K257">
        <v>7680</v>
      </c>
      <c r="L257">
        <v>9.3000000000000007</v>
      </c>
      <c r="M257">
        <v>0.3</v>
      </c>
      <c r="N257">
        <v>54</v>
      </c>
      <c r="P257">
        <v>0.3</v>
      </c>
      <c r="Q257">
        <v>14</v>
      </c>
      <c r="R257">
        <v>10850</v>
      </c>
      <c r="S257">
        <v>9</v>
      </c>
      <c r="T257">
        <v>317</v>
      </c>
      <c r="U257">
        <v>275</v>
      </c>
      <c r="V257">
        <v>265</v>
      </c>
      <c r="W257">
        <v>19026.38</v>
      </c>
      <c r="X257">
        <v>1.016</v>
      </c>
      <c r="Y257">
        <v>8.2100000000000009</v>
      </c>
      <c r="AC257" t="s">
        <v>644</v>
      </c>
    </row>
    <row r="258" spans="1:29">
      <c r="A258" t="s">
        <v>915</v>
      </c>
      <c r="B258" t="s">
        <v>911</v>
      </c>
      <c r="C258" t="s">
        <v>144</v>
      </c>
      <c r="D258">
        <v>52.365267000000003</v>
      </c>
      <c r="E258">
        <v>-112.805457</v>
      </c>
      <c r="F258">
        <v>1347.22</v>
      </c>
      <c r="G258">
        <v>16</v>
      </c>
      <c r="H258">
        <v>2000</v>
      </c>
      <c r="I258">
        <v>270</v>
      </c>
      <c r="J258">
        <v>511</v>
      </c>
      <c r="K258">
        <v>16500</v>
      </c>
      <c r="L258">
        <v>11</v>
      </c>
      <c r="M258">
        <v>0.26</v>
      </c>
      <c r="N258">
        <v>137</v>
      </c>
      <c r="P258">
        <v>0.49</v>
      </c>
      <c r="Q258">
        <v>91</v>
      </c>
      <c r="R258">
        <v>32800</v>
      </c>
      <c r="S258">
        <v>6</v>
      </c>
      <c r="T258">
        <v>531</v>
      </c>
      <c r="V258">
        <v>124</v>
      </c>
      <c r="W258">
        <v>54397.75</v>
      </c>
      <c r="X258">
        <v>1.0389999999999999</v>
      </c>
      <c r="Y258">
        <v>7.15</v>
      </c>
      <c r="AC258" t="s">
        <v>644</v>
      </c>
    </row>
    <row r="259" spans="1:29">
      <c r="A259" t="s">
        <v>916</v>
      </c>
      <c r="B259" t="s">
        <v>911</v>
      </c>
      <c r="C259" t="s">
        <v>144</v>
      </c>
      <c r="D259">
        <v>52.468328</v>
      </c>
      <c r="E259">
        <v>-112.05762900000001</v>
      </c>
      <c r="F259">
        <v>1019.86</v>
      </c>
      <c r="G259">
        <v>25</v>
      </c>
      <c r="H259">
        <v>3680</v>
      </c>
      <c r="I259">
        <v>630</v>
      </c>
      <c r="J259">
        <v>1336</v>
      </c>
      <c r="K259">
        <v>32200</v>
      </c>
      <c r="L259">
        <v>16</v>
      </c>
      <c r="M259">
        <v>2.1</v>
      </c>
      <c r="N259">
        <v>282</v>
      </c>
      <c r="O259">
        <v>0.22</v>
      </c>
      <c r="P259">
        <v>0.4</v>
      </c>
      <c r="Q259">
        <v>165</v>
      </c>
      <c r="R259">
        <v>57170</v>
      </c>
      <c r="S259">
        <v>15</v>
      </c>
      <c r="T259">
        <v>959</v>
      </c>
      <c r="V259">
        <v>388</v>
      </c>
      <c r="W259">
        <v>94649.02</v>
      </c>
      <c r="X259">
        <v>1.0649999999999999</v>
      </c>
      <c r="Y259">
        <v>6.9</v>
      </c>
      <c r="AC259" t="s">
        <v>644</v>
      </c>
    </row>
    <row r="260" spans="1:29">
      <c r="A260" t="s">
        <v>917</v>
      </c>
      <c r="B260" t="s">
        <v>911</v>
      </c>
      <c r="C260" t="s">
        <v>144</v>
      </c>
      <c r="D260">
        <v>52.443162000000001</v>
      </c>
      <c r="E260">
        <v>-112.371067</v>
      </c>
      <c r="F260">
        <v>1184.1500000000001</v>
      </c>
      <c r="G260">
        <v>43</v>
      </c>
      <c r="H260">
        <v>6650</v>
      </c>
      <c r="I260">
        <v>1830</v>
      </c>
      <c r="J260">
        <v>1330</v>
      </c>
      <c r="K260">
        <v>27600</v>
      </c>
      <c r="L260">
        <v>36</v>
      </c>
      <c r="M260">
        <v>2.1</v>
      </c>
      <c r="N260">
        <v>341</v>
      </c>
      <c r="P260">
        <v>3.3</v>
      </c>
      <c r="Q260">
        <v>210</v>
      </c>
      <c r="R260">
        <v>66000</v>
      </c>
      <c r="S260">
        <v>12</v>
      </c>
      <c r="T260">
        <v>407</v>
      </c>
      <c r="V260">
        <v>257</v>
      </c>
      <c r="W260">
        <v>107916.16</v>
      </c>
      <c r="X260">
        <v>1.0720000000000001</v>
      </c>
      <c r="Y260">
        <v>7.11</v>
      </c>
      <c r="AC260" t="s">
        <v>644</v>
      </c>
    </row>
    <row r="261" spans="1:29">
      <c r="A261" t="s">
        <v>918</v>
      </c>
      <c r="B261" t="s">
        <v>911</v>
      </c>
      <c r="C261" t="s">
        <v>144</v>
      </c>
      <c r="D261">
        <v>52.531896000000003</v>
      </c>
      <c r="E261">
        <v>-110.49333900000001</v>
      </c>
      <c r="F261">
        <v>793.7</v>
      </c>
      <c r="G261">
        <v>20</v>
      </c>
      <c r="H261">
        <v>2420</v>
      </c>
      <c r="I261">
        <v>650</v>
      </c>
      <c r="J261">
        <v>904</v>
      </c>
      <c r="K261">
        <v>30600</v>
      </c>
      <c r="L261">
        <v>27</v>
      </c>
      <c r="M261">
        <v>3.2</v>
      </c>
      <c r="N261">
        <v>46</v>
      </c>
      <c r="P261">
        <v>0.66</v>
      </c>
      <c r="Q261">
        <v>115</v>
      </c>
      <c r="R261">
        <v>51880</v>
      </c>
      <c r="S261">
        <v>5</v>
      </c>
      <c r="T261">
        <v>60</v>
      </c>
      <c r="V261">
        <v>73</v>
      </c>
      <c r="W261">
        <v>84580.18</v>
      </c>
      <c r="X261">
        <v>1.0609999999999999</v>
      </c>
      <c r="Y261">
        <v>7.42</v>
      </c>
      <c r="AC261" t="s">
        <v>644</v>
      </c>
    </row>
    <row r="262" spans="1:29">
      <c r="A262" t="s">
        <v>919</v>
      </c>
      <c r="B262" t="s">
        <v>911</v>
      </c>
      <c r="C262" t="s">
        <v>144</v>
      </c>
      <c r="D262">
        <v>52.548533999999997</v>
      </c>
      <c r="E262">
        <v>-111.693245</v>
      </c>
      <c r="F262">
        <v>908.3</v>
      </c>
      <c r="G262">
        <v>26</v>
      </c>
      <c r="H262">
        <v>2620</v>
      </c>
      <c r="I262">
        <v>1280</v>
      </c>
      <c r="J262">
        <v>927</v>
      </c>
      <c r="K262">
        <v>27000</v>
      </c>
      <c r="N262">
        <v>171</v>
      </c>
      <c r="O262">
        <v>0.25</v>
      </c>
      <c r="P262">
        <v>0.8</v>
      </c>
      <c r="Q262">
        <v>149</v>
      </c>
      <c r="R262">
        <v>48800</v>
      </c>
      <c r="S262">
        <v>9</v>
      </c>
      <c r="T262">
        <v>7</v>
      </c>
      <c r="V262">
        <v>585</v>
      </c>
      <c r="W262">
        <v>79984.84</v>
      </c>
      <c r="X262">
        <v>1.054</v>
      </c>
      <c r="Y262">
        <v>6.83</v>
      </c>
      <c r="AC262" t="s">
        <v>644</v>
      </c>
    </row>
    <row r="263" spans="1:29">
      <c r="A263" t="s">
        <v>920</v>
      </c>
      <c r="B263" t="s">
        <v>911</v>
      </c>
      <c r="C263" t="s">
        <v>144</v>
      </c>
      <c r="D263">
        <v>52.497076</v>
      </c>
      <c r="E263">
        <v>-112.071577</v>
      </c>
      <c r="F263">
        <v>1047.29</v>
      </c>
      <c r="G263">
        <v>48</v>
      </c>
      <c r="H263">
        <v>3390</v>
      </c>
      <c r="I263">
        <v>1350</v>
      </c>
      <c r="J263">
        <v>963</v>
      </c>
      <c r="K263">
        <v>25500</v>
      </c>
      <c r="L263">
        <v>48</v>
      </c>
      <c r="M263">
        <v>1.5</v>
      </c>
      <c r="N263">
        <v>240</v>
      </c>
      <c r="O263">
        <v>0.2</v>
      </c>
      <c r="P263">
        <v>1.8</v>
      </c>
      <c r="Q263">
        <v>115</v>
      </c>
      <c r="R263">
        <v>48580</v>
      </c>
      <c r="S263">
        <v>9</v>
      </c>
      <c r="T263">
        <v>448</v>
      </c>
      <c r="V263">
        <v>57</v>
      </c>
      <c r="W263">
        <v>79759.16</v>
      </c>
      <c r="X263">
        <v>1.0580000000000001</v>
      </c>
      <c r="Y263">
        <v>7.22</v>
      </c>
      <c r="AC263" t="s">
        <v>644</v>
      </c>
    </row>
    <row r="264" spans="1:29">
      <c r="A264" t="s">
        <v>921</v>
      </c>
      <c r="B264" t="s">
        <v>911</v>
      </c>
      <c r="C264" t="s">
        <v>144</v>
      </c>
      <c r="D264">
        <v>52.735968999999997</v>
      </c>
      <c r="E264">
        <v>-110.07558400000001</v>
      </c>
      <c r="F264">
        <v>611.73</v>
      </c>
      <c r="G264">
        <v>16.2</v>
      </c>
      <c r="H264">
        <v>2670</v>
      </c>
      <c r="I264">
        <v>760</v>
      </c>
      <c r="J264">
        <v>1310</v>
      </c>
      <c r="K264">
        <v>28200</v>
      </c>
      <c r="N264">
        <v>207</v>
      </c>
      <c r="O264">
        <v>13</v>
      </c>
      <c r="P264">
        <v>0.19</v>
      </c>
      <c r="Q264">
        <v>205</v>
      </c>
      <c r="R264">
        <v>53200</v>
      </c>
      <c r="S264">
        <v>12</v>
      </c>
      <c r="T264">
        <v>6</v>
      </c>
      <c r="V264">
        <v>425</v>
      </c>
      <c r="W264">
        <v>86799.1</v>
      </c>
      <c r="X264">
        <v>1.0589999999999999</v>
      </c>
      <c r="Y264">
        <v>6.99</v>
      </c>
      <c r="AC264" t="s">
        <v>644</v>
      </c>
    </row>
    <row r="265" spans="1:29">
      <c r="A265" t="s">
        <v>922</v>
      </c>
      <c r="B265" t="s">
        <v>911</v>
      </c>
      <c r="C265" t="s">
        <v>144</v>
      </c>
      <c r="D265">
        <v>52.731444000000003</v>
      </c>
      <c r="E265">
        <v>-111.849064</v>
      </c>
      <c r="F265">
        <v>932.69</v>
      </c>
      <c r="G265">
        <v>21</v>
      </c>
      <c r="H265">
        <v>3080</v>
      </c>
      <c r="I265">
        <v>675</v>
      </c>
      <c r="J265">
        <v>768</v>
      </c>
      <c r="K265">
        <v>25900</v>
      </c>
      <c r="L265">
        <v>30</v>
      </c>
      <c r="M265">
        <v>1.2</v>
      </c>
      <c r="N265">
        <v>73</v>
      </c>
      <c r="P265">
        <v>0.91</v>
      </c>
      <c r="Q265">
        <v>100</v>
      </c>
      <c r="R265">
        <v>41100</v>
      </c>
      <c r="S265">
        <v>6</v>
      </c>
      <c r="T265">
        <v>360</v>
      </c>
      <c r="V265">
        <v>321</v>
      </c>
      <c r="W265">
        <v>67528.289999999994</v>
      </c>
      <c r="X265">
        <v>1.0569999999999999</v>
      </c>
      <c r="Y265">
        <v>7.38</v>
      </c>
      <c r="AC265" t="s">
        <v>644</v>
      </c>
    </row>
    <row r="266" spans="1:29">
      <c r="A266" t="s">
        <v>923</v>
      </c>
      <c r="B266" t="s">
        <v>911</v>
      </c>
      <c r="C266" t="s">
        <v>144</v>
      </c>
      <c r="D266">
        <v>52.797435</v>
      </c>
      <c r="E266">
        <v>-113.09607699999999</v>
      </c>
      <c r="F266">
        <v>1439.27</v>
      </c>
      <c r="G266">
        <v>42</v>
      </c>
      <c r="H266">
        <v>9740</v>
      </c>
      <c r="I266">
        <v>1820</v>
      </c>
      <c r="J266">
        <v>1760</v>
      </c>
      <c r="K266">
        <v>42900</v>
      </c>
      <c r="L266">
        <v>54</v>
      </c>
      <c r="N266">
        <v>375</v>
      </c>
      <c r="O266">
        <v>0.41</v>
      </c>
      <c r="P266">
        <v>1.4</v>
      </c>
      <c r="Q266">
        <v>481</v>
      </c>
      <c r="R266">
        <v>95800</v>
      </c>
      <c r="S266">
        <v>17</v>
      </c>
      <c r="T266">
        <v>466</v>
      </c>
      <c r="V266">
        <v>473</v>
      </c>
      <c r="W266">
        <v>156528.38</v>
      </c>
      <c r="X266">
        <v>1.1020000000000001</v>
      </c>
      <c r="Y266">
        <v>6.2</v>
      </c>
      <c r="AC266" t="s">
        <v>644</v>
      </c>
    </row>
    <row r="267" spans="1:29">
      <c r="A267" t="s">
        <v>924</v>
      </c>
      <c r="B267" t="s">
        <v>911</v>
      </c>
      <c r="C267" t="s">
        <v>144</v>
      </c>
      <c r="D267">
        <v>52.890980999999996</v>
      </c>
      <c r="E267">
        <v>-110.602025</v>
      </c>
      <c r="F267">
        <v>603.5</v>
      </c>
      <c r="G267">
        <v>13</v>
      </c>
      <c r="H267">
        <v>2300</v>
      </c>
      <c r="I267">
        <v>332</v>
      </c>
      <c r="J267">
        <v>947</v>
      </c>
      <c r="K267">
        <v>21700</v>
      </c>
      <c r="L267">
        <v>12</v>
      </c>
      <c r="M267">
        <v>3.9</v>
      </c>
      <c r="N267">
        <v>164</v>
      </c>
      <c r="P267">
        <v>0.6</v>
      </c>
      <c r="Q267">
        <v>125</v>
      </c>
      <c r="R267">
        <v>43690</v>
      </c>
      <c r="S267">
        <v>10</v>
      </c>
      <c r="T267">
        <v>179</v>
      </c>
      <c r="V267">
        <v>466</v>
      </c>
      <c r="W267">
        <v>71733.38</v>
      </c>
      <c r="X267">
        <v>1.054</v>
      </c>
      <c r="Y267">
        <v>7.26</v>
      </c>
      <c r="AC267" t="s">
        <v>644</v>
      </c>
    </row>
    <row r="268" spans="1:29">
      <c r="A268" t="s">
        <v>925</v>
      </c>
      <c r="B268" t="s">
        <v>911</v>
      </c>
      <c r="C268" t="s">
        <v>144</v>
      </c>
      <c r="D268">
        <v>52.911335000000001</v>
      </c>
      <c r="E268">
        <v>-111.68088</v>
      </c>
      <c r="F268">
        <v>839.11</v>
      </c>
      <c r="G268">
        <v>24</v>
      </c>
      <c r="H268">
        <v>2350</v>
      </c>
      <c r="I268">
        <v>230</v>
      </c>
      <c r="J268">
        <v>700</v>
      </c>
      <c r="K268">
        <v>21500</v>
      </c>
      <c r="L268">
        <v>14</v>
      </c>
      <c r="M268">
        <v>24</v>
      </c>
      <c r="N268">
        <v>171</v>
      </c>
      <c r="P268">
        <v>0.5</v>
      </c>
      <c r="Q268">
        <v>175</v>
      </c>
      <c r="R268">
        <v>42550</v>
      </c>
      <c r="S268">
        <v>13</v>
      </c>
      <c r="T268">
        <v>17</v>
      </c>
      <c r="V268">
        <v>160</v>
      </c>
      <c r="W268">
        <v>69574.070000000007</v>
      </c>
      <c r="X268">
        <v>1.0529999999999999</v>
      </c>
      <c r="Y268">
        <v>7.41</v>
      </c>
      <c r="AC268" t="s">
        <v>644</v>
      </c>
    </row>
    <row r="269" spans="1:29">
      <c r="A269" t="s">
        <v>926</v>
      </c>
      <c r="B269" t="s">
        <v>911</v>
      </c>
      <c r="C269" t="s">
        <v>144</v>
      </c>
      <c r="D269">
        <v>52.955911999999998</v>
      </c>
      <c r="E269">
        <v>-111.134283</v>
      </c>
      <c r="F269">
        <v>727.25</v>
      </c>
      <c r="G269">
        <v>25</v>
      </c>
      <c r="H269">
        <v>3640</v>
      </c>
      <c r="I269">
        <v>715</v>
      </c>
      <c r="J269">
        <v>1050</v>
      </c>
      <c r="K269">
        <v>29100</v>
      </c>
      <c r="L269">
        <v>20</v>
      </c>
      <c r="M269">
        <v>74</v>
      </c>
      <c r="N269">
        <v>222</v>
      </c>
      <c r="O269">
        <v>1</v>
      </c>
      <c r="Q269">
        <v>190</v>
      </c>
      <c r="R269">
        <v>54530</v>
      </c>
      <c r="S269">
        <v>14</v>
      </c>
      <c r="T269">
        <v>64</v>
      </c>
      <c r="V269">
        <v>80</v>
      </c>
      <c r="W269">
        <v>88888.38</v>
      </c>
      <c r="X269">
        <v>1.0620000000000001</v>
      </c>
      <c r="Y269">
        <v>7.45</v>
      </c>
      <c r="AC269" t="s">
        <v>644</v>
      </c>
    </row>
    <row r="270" spans="1:29">
      <c r="A270" t="s">
        <v>927</v>
      </c>
      <c r="B270" t="s">
        <v>911</v>
      </c>
      <c r="C270" t="s">
        <v>144</v>
      </c>
      <c r="D270">
        <v>53.098419999999997</v>
      </c>
      <c r="E270">
        <v>-110.80155600000001</v>
      </c>
      <c r="F270">
        <v>605.64</v>
      </c>
      <c r="G270">
        <v>19</v>
      </c>
      <c r="H270">
        <v>3260</v>
      </c>
      <c r="I270">
        <v>435</v>
      </c>
      <c r="J270">
        <v>975</v>
      </c>
      <c r="K270">
        <v>25100</v>
      </c>
      <c r="L270">
        <v>17</v>
      </c>
      <c r="M270">
        <v>17</v>
      </c>
      <c r="N270">
        <v>201</v>
      </c>
      <c r="O270">
        <v>0.33</v>
      </c>
      <c r="P270">
        <v>0.92</v>
      </c>
      <c r="Q270">
        <v>170</v>
      </c>
      <c r="R270">
        <v>49500</v>
      </c>
      <c r="S270">
        <v>11</v>
      </c>
      <c r="T270">
        <v>32</v>
      </c>
      <c r="V270">
        <v>83</v>
      </c>
      <c r="W270">
        <v>80643.839999999997</v>
      </c>
      <c r="X270">
        <v>1.0549999999999999</v>
      </c>
      <c r="Y270">
        <v>7.38</v>
      </c>
      <c r="AC270" t="s">
        <v>644</v>
      </c>
    </row>
    <row r="271" spans="1:29">
      <c r="A271" t="s">
        <v>928</v>
      </c>
      <c r="B271" t="s">
        <v>911</v>
      </c>
      <c r="C271" t="s">
        <v>144</v>
      </c>
      <c r="D271">
        <v>53.114476000000003</v>
      </c>
      <c r="E271">
        <v>-112.425005</v>
      </c>
      <c r="F271">
        <v>953.41</v>
      </c>
      <c r="G271">
        <v>8.4</v>
      </c>
      <c r="H271">
        <v>1650</v>
      </c>
      <c r="I271">
        <v>133</v>
      </c>
      <c r="J271">
        <v>749</v>
      </c>
      <c r="K271">
        <v>25000</v>
      </c>
      <c r="L271">
        <v>8.9</v>
      </c>
      <c r="M271">
        <v>25</v>
      </c>
      <c r="N271">
        <v>221</v>
      </c>
      <c r="O271">
        <v>0.2</v>
      </c>
      <c r="P271">
        <v>1.3</v>
      </c>
      <c r="Q271">
        <v>195</v>
      </c>
      <c r="R271">
        <v>43140</v>
      </c>
      <c r="S271">
        <v>16</v>
      </c>
      <c r="T271">
        <v>14</v>
      </c>
      <c r="V271">
        <v>108</v>
      </c>
      <c r="W271">
        <v>70624.34</v>
      </c>
      <c r="X271">
        <v>1.0580000000000001</v>
      </c>
      <c r="Y271">
        <v>7.24</v>
      </c>
      <c r="AC271" t="s">
        <v>644</v>
      </c>
    </row>
    <row r="272" spans="1:29">
      <c r="A272" t="s">
        <v>929</v>
      </c>
      <c r="B272" t="s">
        <v>911</v>
      </c>
      <c r="C272" t="s">
        <v>144</v>
      </c>
      <c r="D272">
        <v>53.194485</v>
      </c>
      <c r="E272">
        <v>-113.83288400000001</v>
      </c>
      <c r="F272">
        <v>1410.01</v>
      </c>
      <c r="G272">
        <v>19.2</v>
      </c>
      <c r="H272">
        <v>2770</v>
      </c>
      <c r="I272">
        <v>680</v>
      </c>
      <c r="J272">
        <v>1140</v>
      </c>
      <c r="K272">
        <v>33800</v>
      </c>
      <c r="N272">
        <v>243</v>
      </c>
      <c r="O272">
        <v>7.7</v>
      </c>
      <c r="P272">
        <v>0.61</v>
      </c>
      <c r="Q272">
        <v>420</v>
      </c>
      <c r="R272">
        <v>60900</v>
      </c>
      <c r="S272">
        <v>10</v>
      </c>
      <c r="T272">
        <v>45</v>
      </c>
      <c r="V272">
        <v>432</v>
      </c>
      <c r="W272">
        <v>99737.1</v>
      </c>
      <c r="X272">
        <v>1.0680000000000001</v>
      </c>
      <c r="Y272">
        <v>6.62</v>
      </c>
      <c r="AC272" t="s">
        <v>644</v>
      </c>
    </row>
    <row r="273" spans="1:29">
      <c r="A273" t="s">
        <v>930</v>
      </c>
      <c r="B273" t="s">
        <v>911</v>
      </c>
      <c r="C273" t="s">
        <v>144</v>
      </c>
      <c r="D273">
        <v>53.249955999999997</v>
      </c>
      <c r="E273">
        <v>-114.396553</v>
      </c>
      <c r="F273">
        <v>1608</v>
      </c>
      <c r="G273">
        <v>12</v>
      </c>
      <c r="H273">
        <v>1350</v>
      </c>
      <c r="I273">
        <v>330</v>
      </c>
      <c r="J273">
        <v>390</v>
      </c>
      <c r="K273">
        <v>25900</v>
      </c>
      <c r="L273">
        <v>5</v>
      </c>
      <c r="M273">
        <v>395</v>
      </c>
      <c r="N273">
        <v>137</v>
      </c>
      <c r="O273">
        <v>36.74</v>
      </c>
      <c r="P273">
        <v>0.99</v>
      </c>
      <c r="Q273">
        <v>264</v>
      </c>
      <c r="R273">
        <v>42700</v>
      </c>
      <c r="T273">
        <v>10</v>
      </c>
      <c r="V273">
        <v>725</v>
      </c>
      <c r="W273">
        <v>70665.91</v>
      </c>
      <c r="X273">
        <v>1.048</v>
      </c>
      <c r="Y273">
        <v>7.1</v>
      </c>
      <c r="AC273" t="s">
        <v>644</v>
      </c>
    </row>
    <row r="274" spans="1:29">
      <c r="A274" t="s">
        <v>931</v>
      </c>
      <c r="B274" t="s">
        <v>911</v>
      </c>
      <c r="C274" t="s">
        <v>144</v>
      </c>
      <c r="D274">
        <v>53.360975000000003</v>
      </c>
      <c r="E274">
        <v>-110.256823</v>
      </c>
      <c r="F274">
        <v>599.85</v>
      </c>
      <c r="G274">
        <v>30</v>
      </c>
      <c r="H274">
        <v>2890</v>
      </c>
      <c r="I274">
        <v>350</v>
      </c>
      <c r="J274">
        <v>1130</v>
      </c>
      <c r="K274">
        <v>24750</v>
      </c>
      <c r="L274">
        <v>14</v>
      </c>
      <c r="M274">
        <v>0.7</v>
      </c>
      <c r="N274">
        <v>181</v>
      </c>
      <c r="O274">
        <v>0.23</v>
      </c>
      <c r="P274">
        <v>6.4</v>
      </c>
      <c r="Q274">
        <v>175</v>
      </c>
      <c r="R274">
        <v>46180</v>
      </c>
      <c r="S274">
        <v>11</v>
      </c>
      <c r="T274">
        <v>163</v>
      </c>
      <c r="V274">
        <v>110</v>
      </c>
      <c r="W274">
        <v>75278.52</v>
      </c>
      <c r="Y274">
        <v>7.4</v>
      </c>
      <c r="AC274" t="s">
        <v>644</v>
      </c>
    </row>
    <row r="275" spans="1:29">
      <c r="A275" t="s">
        <v>932</v>
      </c>
      <c r="B275" t="s">
        <v>911</v>
      </c>
      <c r="C275" t="s">
        <v>144</v>
      </c>
      <c r="D275">
        <v>53.326270999999998</v>
      </c>
      <c r="E275">
        <v>-110.850886</v>
      </c>
      <c r="F275">
        <v>649.22</v>
      </c>
      <c r="G275">
        <v>15</v>
      </c>
      <c r="H275">
        <v>2890</v>
      </c>
      <c r="I275">
        <v>355</v>
      </c>
      <c r="J275">
        <v>1080</v>
      </c>
      <c r="K275">
        <v>25800</v>
      </c>
      <c r="L275">
        <v>22</v>
      </c>
      <c r="M275">
        <v>47</v>
      </c>
      <c r="N275">
        <v>173</v>
      </c>
      <c r="O275">
        <v>0.5</v>
      </c>
      <c r="P275">
        <v>0.64</v>
      </c>
      <c r="Q275">
        <v>150</v>
      </c>
      <c r="R275">
        <v>46030</v>
      </c>
      <c r="S275">
        <v>11</v>
      </c>
      <c r="T275">
        <v>32</v>
      </c>
      <c r="V275">
        <v>139</v>
      </c>
      <c r="W275">
        <v>74896.98</v>
      </c>
      <c r="X275">
        <v>1.056</v>
      </c>
      <c r="Y275">
        <v>7.55</v>
      </c>
      <c r="AC275" t="s">
        <v>644</v>
      </c>
    </row>
    <row r="276" spans="1:29">
      <c r="A276" t="s">
        <v>933</v>
      </c>
      <c r="B276" t="s">
        <v>911</v>
      </c>
      <c r="C276" t="s">
        <v>144</v>
      </c>
      <c r="D276">
        <v>53.319277999999997</v>
      </c>
      <c r="E276">
        <v>-112.775282</v>
      </c>
      <c r="F276">
        <v>1111.3</v>
      </c>
      <c r="G276">
        <v>37</v>
      </c>
      <c r="H276">
        <v>3350</v>
      </c>
      <c r="I276">
        <v>640</v>
      </c>
      <c r="J276">
        <v>874</v>
      </c>
      <c r="K276">
        <v>30400</v>
      </c>
      <c r="L276">
        <v>23</v>
      </c>
      <c r="M276">
        <v>0.6</v>
      </c>
      <c r="N276">
        <v>222</v>
      </c>
      <c r="P276">
        <v>0.06</v>
      </c>
      <c r="Q276">
        <v>185</v>
      </c>
      <c r="R276">
        <v>55920</v>
      </c>
      <c r="S276">
        <v>14</v>
      </c>
      <c r="T276">
        <v>515</v>
      </c>
      <c r="V276">
        <v>668</v>
      </c>
      <c r="W276">
        <v>92556.82</v>
      </c>
      <c r="X276">
        <v>1.0640000000000001</v>
      </c>
      <c r="Y276">
        <v>7.19</v>
      </c>
      <c r="AC276" t="s">
        <v>644</v>
      </c>
    </row>
    <row r="277" spans="1:29">
      <c r="A277" t="s">
        <v>934</v>
      </c>
      <c r="B277" t="s">
        <v>911</v>
      </c>
      <c r="C277" t="s">
        <v>144</v>
      </c>
      <c r="D277">
        <v>53.389012000000001</v>
      </c>
      <c r="E277">
        <v>-112.030573</v>
      </c>
      <c r="F277">
        <v>815.34</v>
      </c>
      <c r="G277">
        <v>18</v>
      </c>
      <c r="H277">
        <v>1970</v>
      </c>
      <c r="I277">
        <v>300</v>
      </c>
      <c r="J277">
        <v>674</v>
      </c>
      <c r="K277">
        <v>18900</v>
      </c>
      <c r="L277">
        <v>14</v>
      </c>
      <c r="M277">
        <v>1.8</v>
      </c>
      <c r="N277">
        <v>140</v>
      </c>
      <c r="P277">
        <v>0.42</v>
      </c>
      <c r="Q277">
        <v>80</v>
      </c>
      <c r="R277">
        <v>35360</v>
      </c>
      <c r="S277">
        <v>8</v>
      </c>
      <c r="T277">
        <v>92</v>
      </c>
      <c r="V277">
        <v>208</v>
      </c>
      <c r="W277">
        <v>57907.16</v>
      </c>
      <c r="X277">
        <v>1.0409999999999999</v>
      </c>
      <c r="Y277">
        <v>7.48</v>
      </c>
      <c r="AC277" t="s">
        <v>644</v>
      </c>
    </row>
    <row r="278" spans="1:29">
      <c r="A278" t="s">
        <v>935</v>
      </c>
      <c r="B278" t="s">
        <v>911</v>
      </c>
      <c r="C278" t="s">
        <v>144</v>
      </c>
      <c r="D278">
        <v>53.445211</v>
      </c>
      <c r="E278">
        <v>-112.032382</v>
      </c>
      <c r="F278">
        <v>771.14</v>
      </c>
      <c r="G278">
        <v>15</v>
      </c>
      <c r="H278">
        <v>2010</v>
      </c>
      <c r="I278">
        <v>280</v>
      </c>
      <c r="J278">
        <v>808</v>
      </c>
      <c r="K278">
        <v>24600</v>
      </c>
      <c r="L278">
        <v>18</v>
      </c>
      <c r="M278">
        <v>105</v>
      </c>
      <c r="N278">
        <v>175</v>
      </c>
      <c r="O278">
        <v>0.24</v>
      </c>
      <c r="Q278">
        <v>150</v>
      </c>
      <c r="R278">
        <v>44100</v>
      </c>
      <c r="S278">
        <v>14</v>
      </c>
      <c r="T278">
        <v>2</v>
      </c>
      <c r="V278">
        <v>146</v>
      </c>
      <c r="W278">
        <v>72055.05</v>
      </c>
      <c r="X278">
        <v>1.046</v>
      </c>
      <c r="Y278">
        <v>7.31</v>
      </c>
      <c r="AC278" t="s">
        <v>644</v>
      </c>
    </row>
    <row r="279" spans="1:29">
      <c r="A279" t="s">
        <v>936</v>
      </c>
      <c r="B279" t="s">
        <v>911</v>
      </c>
      <c r="C279" t="s">
        <v>144</v>
      </c>
      <c r="D279">
        <v>53.562508000000001</v>
      </c>
      <c r="E279">
        <v>-111.592906</v>
      </c>
      <c r="F279">
        <v>676.66</v>
      </c>
      <c r="G279">
        <v>15</v>
      </c>
      <c r="H279">
        <v>1320</v>
      </c>
      <c r="I279">
        <v>377</v>
      </c>
      <c r="J279">
        <v>677</v>
      </c>
      <c r="K279">
        <v>17500</v>
      </c>
      <c r="L279">
        <v>9.1</v>
      </c>
      <c r="M279">
        <v>0.75</v>
      </c>
      <c r="N279">
        <v>114</v>
      </c>
      <c r="O279">
        <v>0.14000000000000001</v>
      </c>
      <c r="P279">
        <v>0.94</v>
      </c>
      <c r="Q279">
        <v>100</v>
      </c>
      <c r="R279">
        <v>28850</v>
      </c>
      <c r="S279">
        <v>9</v>
      </c>
      <c r="T279">
        <v>254</v>
      </c>
      <c r="V279">
        <v>132</v>
      </c>
      <c r="W279">
        <v>47409.58</v>
      </c>
      <c r="X279">
        <v>1.036</v>
      </c>
      <c r="Y279">
        <v>6.25</v>
      </c>
      <c r="AC279" t="s">
        <v>644</v>
      </c>
    </row>
    <row r="280" spans="1:29">
      <c r="A280" t="s">
        <v>937</v>
      </c>
      <c r="B280" t="s">
        <v>911</v>
      </c>
      <c r="C280" t="s">
        <v>144</v>
      </c>
      <c r="D280">
        <v>53.604199000000001</v>
      </c>
      <c r="E280">
        <v>-111.593035</v>
      </c>
      <c r="F280">
        <v>623.62</v>
      </c>
      <c r="G280">
        <v>8.6</v>
      </c>
      <c r="H280">
        <v>2490</v>
      </c>
      <c r="I280">
        <v>106</v>
      </c>
      <c r="J280">
        <v>928</v>
      </c>
      <c r="K280">
        <v>23400</v>
      </c>
      <c r="L280">
        <v>8</v>
      </c>
      <c r="M280">
        <v>72</v>
      </c>
      <c r="N280">
        <v>172</v>
      </c>
      <c r="O280">
        <v>0.31</v>
      </c>
      <c r="P280">
        <v>1.9</v>
      </c>
      <c r="Q280">
        <v>188</v>
      </c>
      <c r="R280">
        <v>40790</v>
      </c>
      <c r="S280">
        <v>13</v>
      </c>
      <c r="T280">
        <v>24</v>
      </c>
      <c r="V280">
        <v>151</v>
      </c>
      <c r="W280">
        <v>66452.77</v>
      </c>
      <c r="X280">
        <v>1.042</v>
      </c>
      <c r="Y280">
        <v>7.04</v>
      </c>
      <c r="AC280" t="s">
        <v>644</v>
      </c>
    </row>
    <row r="281" spans="1:29">
      <c r="A281" t="s">
        <v>938</v>
      </c>
      <c r="B281" t="s">
        <v>911</v>
      </c>
      <c r="C281" t="s">
        <v>144</v>
      </c>
      <c r="D281">
        <v>53.561176000000003</v>
      </c>
      <c r="E281">
        <v>-111.737936</v>
      </c>
      <c r="F281">
        <v>637.34</v>
      </c>
      <c r="G281">
        <v>17</v>
      </c>
      <c r="H281">
        <v>1500</v>
      </c>
      <c r="I281">
        <v>150</v>
      </c>
      <c r="J281">
        <v>611</v>
      </c>
      <c r="K281">
        <v>18000</v>
      </c>
      <c r="L281">
        <v>12</v>
      </c>
      <c r="M281">
        <v>0.5</v>
      </c>
      <c r="N281">
        <v>113</v>
      </c>
      <c r="O281">
        <v>0.82</v>
      </c>
      <c r="P281">
        <v>1.8</v>
      </c>
      <c r="Q281">
        <v>79</v>
      </c>
      <c r="R281">
        <v>32440</v>
      </c>
      <c r="S281">
        <v>9</v>
      </c>
      <c r="T281">
        <v>498</v>
      </c>
      <c r="V281">
        <v>159</v>
      </c>
      <c r="W281">
        <v>53742.98</v>
      </c>
      <c r="X281">
        <v>1.0409999999999999</v>
      </c>
      <c r="Y281">
        <v>5.35</v>
      </c>
      <c r="AC281" t="s">
        <v>644</v>
      </c>
    </row>
    <row r="282" spans="1:29">
      <c r="A282" t="s">
        <v>939</v>
      </c>
      <c r="B282" t="s">
        <v>911</v>
      </c>
      <c r="C282" t="s">
        <v>144</v>
      </c>
      <c r="D282">
        <v>53.707084999999999</v>
      </c>
      <c r="E282">
        <v>-113.605626</v>
      </c>
      <c r="F282">
        <v>1143.31</v>
      </c>
      <c r="G282">
        <v>21.6</v>
      </c>
      <c r="H282">
        <v>4540</v>
      </c>
      <c r="I282">
        <v>840</v>
      </c>
      <c r="J282">
        <v>1000</v>
      </c>
      <c r="K282">
        <v>34000</v>
      </c>
      <c r="N282">
        <v>208</v>
      </c>
      <c r="O282">
        <v>0.08</v>
      </c>
      <c r="P282">
        <v>3.18</v>
      </c>
      <c r="Q282">
        <v>276</v>
      </c>
      <c r="R282">
        <v>61100</v>
      </c>
      <c r="S282">
        <v>17</v>
      </c>
      <c r="T282">
        <v>441</v>
      </c>
      <c r="V282">
        <v>509</v>
      </c>
      <c r="W282">
        <v>100546.73</v>
      </c>
      <c r="X282">
        <v>1.069</v>
      </c>
      <c r="Y282">
        <v>6.93</v>
      </c>
      <c r="AC282" t="s">
        <v>644</v>
      </c>
    </row>
    <row r="283" spans="1:29">
      <c r="A283" t="s">
        <v>940</v>
      </c>
      <c r="B283" t="s">
        <v>911</v>
      </c>
      <c r="C283" t="s">
        <v>144</v>
      </c>
      <c r="D283">
        <v>53.783239999999999</v>
      </c>
      <c r="E283">
        <v>-111.38458300000001</v>
      </c>
      <c r="F283">
        <v>693.42</v>
      </c>
      <c r="G283">
        <v>16</v>
      </c>
      <c r="H283">
        <v>2120</v>
      </c>
      <c r="I283">
        <v>130</v>
      </c>
      <c r="J283">
        <v>822</v>
      </c>
      <c r="K283">
        <v>21100</v>
      </c>
      <c r="L283">
        <v>12</v>
      </c>
      <c r="M283">
        <v>12</v>
      </c>
      <c r="N283">
        <v>154</v>
      </c>
      <c r="O283">
        <v>0.37</v>
      </c>
      <c r="P283">
        <v>0.78</v>
      </c>
      <c r="Q283">
        <v>125</v>
      </c>
      <c r="R283">
        <v>41790</v>
      </c>
      <c r="S283">
        <v>13</v>
      </c>
      <c r="T283">
        <v>96</v>
      </c>
      <c r="V283">
        <v>43</v>
      </c>
      <c r="W283">
        <v>68239.649999999994</v>
      </c>
      <c r="X283">
        <v>1.0509999999999999</v>
      </c>
      <c r="Y283">
        <v>5.9</v>
      </c>
      <c r="AC283" t="s">
        <v>644</v>
      </c>
    </row>
    <row r="284" spans="1:29">
      <c r="A284" t="s">
        <v>941</v>
      </c>
      <c r="B284" t="s">
        <v>911</v>
      </c>
      <c r="C284" t="s">
        <v>144</v>
      </c>
      <c r="D284">
        <v>53.791528999999997</v>
      </c>
      <c r="E284">
        <v>-111.768653</v>
      </c>
      <c r="F284">
        <v>485.55</v>
      </c>
      <c r="G284">
        <v>19</v>
      </c>
      <c r="H284">
        <v>2310</v>
      </c>
      <c r="I284">
        <v>140</v>
      </c>
      <c r="J284">
        <v>788</v>
      </c>
      <c r="K284">
        <v>22800</v>
      </c>
      <c r="L284">
        <v>10</v>
      </c>
      <c r="M284">
        <v>94</v>
      </c>
      <c r="N284">
        <v>147</v>
      </c>
      <c r="O284">
        <v>1.1000000000000001</v>
      </c>
      <c r="P284">
        <v>0.3</v>
      </c>
      <c r="Q284">
        <v>170</v>
      </c>
      <c r="R284">
        <v>42370</v>
      </c>
      <c r="S284">
        <v>14</v>
      </c>
      <c r="T284">
        <v>59</v>
      </c>
      <c r="V284">
        <v>99</v>
      </c>
      <c r="W284">
        <v>69184.23</v>
      </c>
      <c r="X284">
        <v>1.0509999999999999</v>
      </c>
      <c r="Y284">
        <v>7.5</v>
      </c>
      <c r="AC284" t="s">
        <v>644</v>
      </c>
    </row>
    <row r="285" spans="1:29">
      <c r="A285" t="s">
        <v>942</v>
      </c>
      <c r="B285" t="s">
        <v>911</v>
      </c>
      <c r="C285" t="s">
        <v>144</v>
      </c>
      <c r="D285">
        <v>53.754109999999997</v>
      </c>
      <c r="E285">
        <v>-111.84416</v>
      </c>
      <c r="F285">
        <v>527.61</v>
      </c>
      <c r="G285">
        <v>16</v>
      </c>
      <c r="H285">
        <v>1840</v>
      </c>
      <c r="I285">
        <v>110</v>
      </c>
      <c r="J285">
        <v>490</v>
      </c>
      <c r="K285">
        <v>18750</v>
      </c>
      <c r="L285">
        <v>8</v>
      </c>
      <c r="M285">
        <v>1.1000000000000001</v>
      </c>
      <c r="N285">
        <v>97</v>
      </c>
      <c r="O285">
        <v>0.45</v>
      </c>
      <c r="P285">
        <v>1.7</v>
      </c>
      <c r="Q285">
        <v>122</v>
      </c>
      <c r="R285">
        <v>30840</v>
      </c>
      <c r="S285">
        <v>10</v>
      </c>
      <c r="T285">
        <v>224</v>
      </c>
      <c r="V285">
        <v>233</v>
      </c>
      <c r="W285">
        <v>50802.879999999997</v>
      </c>
      <c r="X285">
        <v>1.04</v>
      </c>
      <c r="Y285">
        <v>7.74</v>
      </c>
      <c r="AC285" t="s">
        <v>644</v>
      </c>
    </row>
    <row r="286" spans="1:29">
      <c r="A286" t="s">
        <v>943</v>
      </c>
      <c r="B286" t="s">
        <v>911</v>
      </c>
      <c r="C286" t="s">
        <v>144</v>
      </c>
      <c r="D286">
        <v>53.798403999999998</v>
      </c>
      <c r="E286">
        <v>-111.843037</v>
      </c>
      <c r="F286">
        <v>549.86</v>
      </c>
      <c r="G286">
        <v>18</v>
      </c>
      <c r="H286">
        <v>2060</v>
      </c>
      <c r="I286">
        <v>120</v>
      </c>
      <c r="J286">
        <v>803</v>
      </c>
      <c r="K286">
        <v>20500</v>
      </c>
      <c r="L286">
        <v>8.9</v>
      </c>
      <c r="M286">
        <v>43</v>
      </c>
      <c r="N286">
        <v>7</v>
      </c>
      <c r="O286">
        <v>18</v>
      </c>
      <c r="P286">
        <v>3.5</v>
      </c>
      <c r="Q286">
        <v>170</v>
      </c>
      <c r="R286">
        <v>37655</v>
      </c>
      <c r="S286">
        <v>11</v>
      </c>
      <c r="T286">
        <v>124</v>
      </c>
      <c r="V286">
        <v>210</v>
      </c>
      <c r="W286">
        <v>61443.64</v>
      </c>
      <c r="X286">
        <v>1.0469999999999999</v>
      </c>
      <c r="Y286">
        <v>6.84</v>
      </c>
      <c r="AC286" t="s">
        <v>644</v>
      </c>
    </row>
    <row r="287" spans="1:29">
      <c r="A287" t="s">
        <v>944</v>
      </c>
      <c r="B287" t="s">
        <v>911</v>
      </c>
      <c r="C287" t="s">
        <v>144</v>
      </c>
      <c r="D287">
        <v>53.796658999999998</v>
      </c>
      <c r="E287">
        <v>-112.167678</v>
      </c>
      <c r="F287">
        <v>640.08000000000004</v>
      </c>
      <c r="G287">
        <v>17</v>
      </c>
      <c r="H287">
        <v>2280</v>
      </c>
      <c r="I287">
        <v>230</v>
      </c>
      <c r="J287">
        <v>569</v>
      </c>
      <c r="K287">
        <v>24600</v>
      </c>
      <c r="L287">
        <v>14</v>
      </c>
      <c r="M287">
        <v>47</v>
      </c>
      <c r="N287">
        <v>155</v>
      </c>
      <c r="O287">
        <v>13</v>
      </c>
      <c r="P287">
        <v>1</v>
      </c>
      <c r="Q287">
        <v>120</v>
      </c>
      <c r="R287">
        <v>43600</v>
      </c>
      <c r="S287">
        <v>10</v>
      </c>
      <c r="T287">
        <v>15</v>
      </c>
      <c r="V287">
        <v>447</v>
      </c>
      <c r="W287">
        <v>71654.19</v>
      </c>
      <c r="X287">
        <v>1.0489999999999999</v>
      </c>
      <c r="Y287">
        <v>7.31</v>
      </c>
      <c r="AC287" t="s">
        <v>644</v>
      </c>
    </row>
    <row r="288" spans="1:29">
      <c r="A288" t="s">
        <v>945</v>
      </c>
      <c r="B288" t="s">
        <v>911</v>
      </c>
      <c r="C288" t="s">
        <v>144</v>
      </c>
      <c r="D288">
        <v>53.73516</v>
      </c>
      <c r="E288">
        <v>-113.80140400000001</v>
      </c>
      <c r="F288">
        <v>1123.19</v>
      </c>
      <c r="G288">
        <v>27</v>
      </c>
      <c r="H288">
        <v>3550</v>
      </c>
      <c r="I288">
        <v>545</v>
      </c>
      <c r="J288">
        <v>855</v>
      </c>
      <c r="K288">
        <v>32600</v>
      </c>
      <c r="L288">
        <v>20</v>
      </c>
      <c r="M288">
        <v>5.4</v>
      </c>
      <c r="N288">
        <v>200</v>
      </c>
      <c r="P288">
        <v>0.73</v>
      </c>
      <c r="Q288">
        <v>220</v>
      </c>
      <c r="R288">
        <v>57300</v>
      </c>
      <c r="S288">
        <v>15</v>
      </c>
      <c r="T288">
        <v>157</v>
      </c>
      <c r="V288">
        <v>71</v>
      </c>
      <c r="W288">
        <v>93744.29</v>
      </c>
      <c r="X288">
        <v>1.069</v>
      </c>
      <c r="Y288">
        <v>7.39</v>
      </c>
      <c r="AC288" t="s">
        <v>644</v>
      </c>
    </row>
    <row r="289" spans="1:29">
      <c r="A289" t="s">
        <v>946</v>
      </c>
      <c r="B289" t="s">
        <v>911</v>
      </c>
      <c r="C289" t="s">
        <v>144</v>
      </c>
      <c r="D289">
        <v>53.796810000000001</v>
      </c>
      <c r="E289">
        <v>-114.482071</v>
      </c>
      <c r="F289">
        <v>1308.81</v>
      </c>
      <c r="G289">
        <v>13.2</v>
      </c>
      <c r="H289">
        <v>2360</v>
      </c>
      <c r="I289">
        <v>840</v>
      </c>
      <c r="J289">
        <v>661</v>
      </c>
      <c r="K289">
        <v>27300</v>
      </c>
      <c r="N289">
        <v>201</v>
      </c>
      <c r="O289">
        <v>14.2</v>
      </c>
      <c r="P289">
        <v>0.35</v>
      </c>
      <c r="Q289">
        <v>355</v>
      </c>
      <c r="R289">
        <v>48900</v>
      </c>
      <c r="S289">
        <v>9</v>
      </c>
      <c r="T289">
        <v>6</v>
      </c>
      <c r="V289">
        <v>536</v>
      </c>
      <c r="W289">
        <v>80419.55</v>
      </c>
      <c r="X289">
        <v>1.056</v>
      </c>
      <c r="Y289">
        <v>7.12</v>
      </c>
      <c r="AC289" t="s">
        <v>644</v>
      </c>
    </row>
    <row r="290" spans="1:29">
      <c r="A290" t="s">
        <v>947</v>
      </c>
      <c r="B290" t="s">
        <v>911</v>
      </c>
      <c r="C290" t="s">
        <v>144</v>
      </c>
      <c r="D290">
        <v>53.812601000000001</v>
      </c>
      <c r="E290">
        <v>-111.210733</v>
      </c>
      <c r="F290">
        <v>440.13</v>
      </c>
      <c r="G290">
        <v>10</v>
      </c>
      <c r="H290">
        <v>1040</v>
      </c>
      <c r="I290">
        <v>120</v>
      </c>
      <c r="J290">
        <v>582</v>
      </c>
      <c r="K290">
        <v>17500</v>
      </c>
      <c r="L290">
        <v>5.4</v>
      </c>
      <c r="M290">
        <v>2.4</v>
      </c>
      <c r="N290">
        <v>106</v>
      </c>
      <c r="O290">
        <v>0.22</v>
      </c>
      <c r="P290">
        <v>0.17</v>
      </c>
      <c r="Q290">
        <v>67</v>
      </c>
      <c r="R290">
        <v>29160</v>
      </c>
      <c r="S290">
        <v>9</v>
      </c>
      <c r="T290">
        <v>212</v>
      </c>
      <c r="V290">
        <v>73</v>
      </c>
      <c r="W290">
        <v>47922.82</v>
      </c>
      <c r="X290">
        <v>1.038</v>
      </c>
      <c r="Y290">
        <v>6.76</v>
      </c>
      <c r="AC290" t="s">
        <v>644</v>
      </c>
    </row>
    <row r="291" spans="1:29">
      <c r="A291" t="s">
        <v>948</v>
      </c>
      <c r="B291" t="s">
        <v>911</v>
      </c>
      <c r="C291" t="s">
        <v>144</v>
      </c>
      <c r="D291">
        <v>53.836087999999997</v>
      </c>
      <c r="E291">
        <v>-111.48251999999999</v>
      </c>
      <c r="F291">
        <v>521.82000000000005</v>
      </c>
      <c r="G291">
        <v>21</v>
      </c>
      <c r="H291">
        <v>2600</v>
      </c>
      <c r="I291">
        <v>140</v>
      </c>
      <c r="J291">
        <v>778</v>
      </c>
      <c r="K291">
        <v>20900</v>
      </c>
      <c r="L291">
        <v>10</v>
      </c>
      <c r="M291">
        <v>40</v>
      </c>
      <c r="N291">
        <v>146</v>
      </c>
      <c r="O291">
        <v>1</v>
      </c>
      <c r="P291">
        <v>3.9</v>
      </c>
      <c r="Q291">
        <v>220</v>
      </c>
      <c r="R291">
        <v>41580</v>
      </c>
      <c r="S291">
        <v>13</v>
      </c>
      <c r="T291">
        <v>115</v>
      </c>
      <c r="V291">
        <v>111</v>
      </c>
      <c r="W291">
        <v>67938.899999999994</v>
      </c>
      <c r="X291">
        <v>1.052</v>
      </c>
      <c r="Y291">
        <v>8.4</v>
      </c>
      <c r="AC291" t="s">
        <v>644</v>
      </c>
    </row>
    <row r="292" spans="1:29">
      <c r="A292" t="s">
        <v>949</v>
      </c>
      <c r="B292" t="s">
        <v>911</v>
      </c>
      <c r="C292" t="s">
        <v>144</v>
      </c>
      <c r="D292">
        <v>53.821888999999999</v>
      </c>
      <c r="E292">
        <v>-111.531374</v>
      </c>
      <c r="F292">
        <v>507.19</v>
      </c>
      <c r="G292">
        <v>18</v>
      </c>
      <c r="H292">
        <v>2790</v>
      </c>
      <c r="I292">
        <v>145</v>
      </c>
      <c r="J292">
        <v>937</v>
      </c>
      <c r="K292">
        <v>23000</v>
      </c>
      <c r="L292">
        <v>8.4</v>
      </c>
      <c r="M292">
        <v>85</v>
      </c>
      <c r="N292">
        <v>149</v>
      </c>
      <c r="O292">
        <v>0.25</v>
      </c>
      <c r="P292">
        <v>2</v>
      </c>
      <c r="Q292">
        <v>170</v>
      </c>
      <c r="R292">
        <v>43000</v>
      </c>
      <c r="S292">
        <v>14</v>
      </c>
      <c r="T292">
        <v>35</v>
      </c>
      <c r="V292">
        <v>145</v>
      </c>
      <c r="W292">
        <v>70026.44</v>
      </c>
      <c r="X292">
        <v>1.05</v>
      </c>
      <c r="Y292">
        <v>7.28</v>
      </c>
      <c r="AC292" t="s">
        <v>644</v>
      </c>
    </row>
    <row r="293" spans="1:29">
      <c r="A293" t="s">
        <v>950</v>
      </c>
      <c r="B293" t="s">
        <v>911</v>
      </c>
      <c r="C293" t="s">
        <v>144</v>
      </c>
      <c r="D293">
        <v>53.865265000000001</v>
      </c>
      <c r="E293">
        <v>-114.788431</v>
      </c>
      <c r="F293">
        <v>1356.97</v>
      </c>
      <c r="G293">
        <v>28</v>
      </c>
      <c r="H293">
        <v>2750</v>
      </c>
      <c r="I293">
        <v>460</v>
      </c>
      <c r="J293">
        <v>760</v>
      </c>
      <c r="K293">
        <v>25700</v>
      </c>
      <c r="L293">
        <v>26</v>
      </c>
      <c r="M293">
        <v>1.4</v>
      </c>
      <c r="N293">
        <v>82</v>
      </c>
      <c r="O293">
        <v>0.3</v>
      </c>
      <c r="Q293">
        <v>230</v>
      </c>
      <c r="R293">
        <v>43900</v>
      </c>
      <c r="S293">
        <v>4</v>
      </c>
      <c r="T293">
        <v>204</v>
      </c>
      <c r="V293">
        <v>986</v>
      </c>
      <c r="W293">
        <v>72555.88</v>
      </c>
      <c r="X293">
        <v>1.054</v>
      </c>
      <c r="Y293">
        <v>6.4</v>
      </c>
      <c r="AC293" t="s">
        <v>644</v>
      </c>
    </row>
    <row r="294" spans="1:29">
      <c r="A294" t="s">
        <v>951</v>
      </c>
      <c r="B294" t="s">
        <v>911</v>
      </c>
      <c r="C294" t="s">
        <v>144</v>
      </c>
      <c r="D294">
        <v>53.908019000000003</v>
      </c>
      <c r="E294">
        <v>-111.434096</v>
      </c>
      <c r="F294">
        <v>498.35</v>
      </c>
      <c r="G294">
        <v>14</v>
      </c>
      <c r="H294">
        <v>1710</v>
      </c>
      <c r="I294">
        <v>90</v>
      </c>
      <c r="J294">
        <v>614</v>
      </c>
      <c r="K294">
        <v>18500</v>
      </c>
      <c r="L294">
        <v>9</v>
      </c>
      <c r="M294">
        <v>65</v>
      </c>
      <c r="N294">
        <v>112</v>
      </c>
      <c r="P294">
        <v>1.4</v>
      </c>
      <c r="Q294">
        <v>140</v>
      </c>
      <c r="R294">
        <v>34520</v>
      </c>
      <c r="S294">
        <v>11</v>
      </c>
      <c r="T294">
        <v>9</v>
      </c>
      <c r="V294">
        <v>123</v>
      </c>
      <c r="W294">
        <v>56385.07</v>
      </c>
      <c r="X294">
        <v>1.0429999999999999</v>
      </c>
      <c r="Y294">
        <v>7.49</v>
      </c>
      <c r="AC294" t="s">
        <v>644</v>
      </c>
    </row>
    <row r="295" spans="1:29">
      <c r="A295" t="s">
        <v>952</v>
      </c>
      <c r="B295" t="s">
        <v>911</v>
      </c>
      <c r="C295" t="s">
        <v>144</v>
      </c>
      <c r="D295">
        <v>53.944077</v>
      </c>
      <c r="E295">
        <v>-114.613142</v>
      </c>
      <c r="F295">
        <v>1223.47</v>
      </c>
      <c r="G295">
        <v>19</v>
      </c>
      <c r="H295">
        <v>1580</v>
      </c>
      <c r="I295">
        <v>225</v>
      </c>
      <c r="J295">
        <v>516</v>
      </c>
      <c r="K295">
        <v>24400</v>
      </c>
      <c r="L295">
        <v>9</v>
      </c>
      <c r="M295">
        <v>21</v>
      </c>
      <c r="N295">
        <v>110</v>
      </c>
      <c r="O295">
        <v>0.1</v>
      </c>
      <c r="P295">
        <v>0.08</v>
      </c>
      <c r="R295">
        <v>37200</v>
      </c>
      <c r="S295">
        <v>9</v>
      </c>
      <c r="T295">
        <v>13</v>
      </c>
      <c r="V295">
        <v>656</v>
      </c>
      <c r="W295">
        <v>61373.39</v>
      </c>
      <c r="X295">
        <v>1.044</v>
      </c>
      <c r="Y295">
        <v>7.2</v>
      </c>
      <c r="AC295" t="s">
        <v>644</v>
      </c>
    </row>
    <row r="296" spans="1:29">
      <c r="A296" t="s">
        <v>953</v>
      </c>
      <c r="B296" t="s">
        <v>911</v>
      </c>
      <c r="C296" t="s">
        <v>144</v>
      </c>
      <c r="D296">
        <v>54.058959000000002</v>
      </c>
      <c r="E296">
        <v>-111.770281</v>
      </c>
      <c r="F296">
        <v>600.76</v>
      </c>
      <c r="G296">
        <v>11</v>
      </c>
      <c r="H296">
        <v>713</v>
      </c>
      <c r="I296">
        <v>107</v>
      </c>
      <c r="J296">
        <v>332</v>
      </c>
      <c r="K296">
        <v>14000</v>
      </c>
      <c r="L296">
        <v>11</v>
      </c>
      <c r="M296">
        <v>2.2000000000000002</v>
      </c>
      <c r="N296">
        <v>53</v>
      </c>
      <c r="O296">
        <v>0.14000000000000001</v>
      </c>
      <c r="P296">
        <v>0.32</v>
      </c>
      <c r="Q296">
        <v>62</v>
      </c>
      <c r="R296">
        <v>21285</v>
      </c>
      <c r="S296">
        <v>7</v>
      </c>
      <c r="T296">
        <v>166</v>
      </c>
      <c r="U296">
        <v>169</v>
      </c>
      <c r="V296">
        <v>190</v>
      </c>
      <c r="W296">
        <v>35473.18</v>
      </c>
      <c r="X296">
        <v>1.028</v>
      </c>
      <c r="Y296">
        <v>8.08</v>
      </c>
      <c r="AC296" t="s">
        <v>644</v>
      </c>
    </row>
    <row r="297" spans="1:29">
      <c r="A297" t="s">
        <v>954</v>
      </c>
      <c r="B297" t="s">
        <v>911</v>
      </c>
      <c r="C297" t="s">
        <v>144</v>
      </c>
      <c r="D297">
        <v>54.009802999999998</v>
      </c>
      <c r="E297">
        <v>-112.86854</v>
      </c>
      <c r="F297">
        <v>152.4</v>
      </c>
      <c r="G297">
        <v>0.3</v>
      </c>
      <c r="H297">
        <v>12</v>
      </c>
      <c r="I297">
        <v>23</v>
      </c>
      <c r="J297">
        <v>4</v>
      </c>
      <c r="K297">
        <v>490</v>
      </c>
      <c r="L297">
        <v>1.5</v>
      </c>
      <c r="M297">
        <v>0.08</v>
      </c>
      <c r="N297">
        <v>3</v>
      </c>
      <c r="P297">
        <v>0.03</v>
      </c>
      <c r="Q297">
        <v>0.4</v>
      </c>
      <c r="R297">
        <v>305</v>
      </c>
      <c r="S297">
        <v>0.3</v>
      </c>
      <c r="T297">
        <v>283</v>
      </c>
      <c r="U297">
        <v>109</v>
      </c>
      <c r="V297">
        <v>277</v>
      </c>
      <c r="W297">
        <v>1353.22</v>
      </c>
      <c r="X297">
        <v>1.0029999999999999</v>
      </c>
      <c r="Y297">
        <v>8.8000000000000007</v>
      </c>
      <c r="AC297" t="s">
        <v>644</v>
      </c>
    </row>
    <row r="298" spans="1:29">
      <c r="A298" t="s">
        <v>955</v>
      </c>
      <c r="B298" t="s">
        <v>911</v>
      </c>
      <c r="C298" t="s">
        <v>144</v>
      </c>
      <c r="D298">
        <v>54.099356</v>
      </c>
      <c r="E298">
        <v>-111.990433</v>
      </c>
      <c r="F298">
        <v>608.99</v>
      </c>
      <c r="G298">
        <v>6.2</v>
      </c>
      <c r="H298">
        <v>837</v>
      </c>
      <c r="I298">
        <v>80</v>
      </c>
      <c r="J298">
        <v>308</v>
      </c>
      <c r="K298">
        <v>11600</v>
      </c>
      <c r="L298">
        <v>9</v>
      </c>
      <c r="M298">
        <v>2.5</v>
      </c>
      <c r="N298">
        <v>71</v>
      </c>
      <c r="O298">
        <v>0.17</v>
      </c>
      <c r="P298">
        <v>0.34</v>
      </c>
      <c r="Q298">
        <v>52</v>
      </c>
      <c r="R298">
        <v>20280</v>
      </c>
      <c r="S298">
        <v>8</v>
      </c>
      <c r="T298">
        <v>149</v>
      </c>
      <c r="U298">
        <v>115</v>
      </c>
      <c r="V298">
        <v>176</v>
      </c>
      <c r="W298">
        <v>33711.26</v>
      </c>
      <c r="X298">
        <v>1.026</v>
      </c>
      <c r="Y298">
        <v>8.2200000000000006</v>
      </c>
      <c r="AC298" t="s">
        <v>644</v>
      </c>
    </row>
    <row r="299" spans="1:29">
      <c r="A299" t="s">
        <v>956</v>
      </c>
      <c r="B299" t="s">
        <v>911</v>
      </c>
      <c r="C299" t="s">
        <v>144</v>
      </c>
      <c r="D299">
        <v>54.202724000000003</v>
      </c>
      <c r="E299">
        <v>-112.674876</v>
      </c>
      <c r="F299">
        <v>701.04</v>
      </c>
      <c r="G299">
        <v>8.3000000000000007</v>
      </c>
      <c r="H299">
        <v>848</v>
      </c>
      <c r="I299">
        <v>150</v>
      </c>
      <c r="J299">
        <v>329</v>
      </c>
      <c r="K299">
        <v>15000</v>
      </c>
      <c r="L299">
        <v>16</v>
      </c>
      <c r="M299">
        <v>19</v>
      </c>
      <c r="N299">
        <v>83</v>
      </c>
      <c r="P299">
        <v>0.12</v>
      </c>
      <c r="Q299">
        <v>70</v>
      </c>
      <c r="R299">
        <v>23950</v>
      </c>
      <c r="S299">
        <v>10</v>
      </c>
      <c r="T299">
        <v>48</v>
      </c>
      <c r="V299">
        <v>439</v>
      </c>
      <c r="W299">
        <v>39634.720000000001</v>
      </c>
      <c r="X299">
        <v>1.0309999999999999</v>
      </c>
      <c r="Y299">
        <v>7.23</v>
      </c>
      <c r="AC299" t="s">
        <v>644</v>
      </c>
    </row>
    <row r="300" spans="1:29">
      <c r="A300" t="s">
        <v>957</v>
      </c>
      <c r="B300" t="s">
        <v>911</v>
      </c>
      <c r="C300" t="s">
        <v>144</v>
      </c>
      <c r="D300">
        <v>54.200543000000003</v>
      </c>
      <c r="E300">
        <v>-113.793606</v>
      </c>
      <c r="F300">
        <v>916.23</v>
      </c>
      <c r="G300">
        <v>14</v>
      </c>
      <c r="H300">
        <v>1570</v>
      </c>
      <c r="I300">
        <v>350</v>
      </c>
      <c r="J300">
        <v>705</v>
      </c>
      <c r="K300">
        <v>22600</v>
      </c>
      <c r="L300">
        <v>15</v>
      </c>
      <c r="M300">
        <v>33</v>
      </c>
      <c r="N300">
        <v>163</v>
      </c>
      <c r="Q300">
        <v>185</v>
      </c>
      <c r="R300">
        <v>41950</v>
      </c>
      <c r="S300">
        <v>12</v>
      </c>
      <c r="T300">
        <v>17</v>
      </c>
      <c r="V300">
        <v>404</v>
      </c>
      <c r="W300">
        <v>68895.7</v>
      </c>
      <c r="X300">
        <v>1.046</v>
      </c>
      <c r="Y300">
        <v>7.29</v>
      </c>
      <c r="AC300" t="s">
        <v>644</v>
      </c>
    </row>
    <row r="301" spans="1:29">
      <c r="A301" t="s">
        <v>958</v>
      </c>
      <c r="B301" t="s">
        <v>911</v>
      </c>
      <c r="C301" t="s">
        <v>144</v>
      </c>
      <c r="D301">
        <v>54.292569999999998</v>
      </c>
      <c r="E301">
        <v>-111.014201</v>
      </c>
      <c r="F301">
        <v>475.49</v>
      </c>
      <c r="G301">
        <v>4.5999999999999996</v>
      </c>
      <c r="H301">
        <v>565</v>
      </c>
      <c r="I301">
        <v>53</v>
      </c>
      <c r="J301">
        <v>227</v>
      </c>
      <c r="K301">
        <v>10400</v>
      </c>
      <c r="L301">
        <v>8.5</v>
      </c>
      <c r="M301">
        <v>13</v>
      </c>
      <c r="N301">
        <v>48</v>
      </c>
      <c r="P301">
        <v>0.12</v>
      </c>
      <c r="Q301">
        <v>37</v>
      </c>
      <c r="R301">
        <v>17450</v>
      </c>
      <c r="S301">
        <v>8</v>
      </c>
      <c r="T301">
        <v>51</v>
      </c>
      <c r="U301">
        <v>206</v>
      </c>
      <c r="V301">
        <v>236</v>
      </c>
      <c r="W301">
        <v>29196.5</v>
      </c>
      <c r="X301">
        <v>1.0229999999999999</v>
      </c>
      <c r="Y301">
        <v>8.42</v>
      </c>
      <c r="AC301" t="s">
        <v>644</v>
      </c>
    </row>
    <row r="302" spans="1:29">
      <c r="A302" t="s">
        <v>959</v>
      </c>
      <c r="B302" t="s">
        <v>911</v>
      </c>
      <c r="C302" t="s">
        <v>144</v>
      </c>
      <c r="D302">
        <v>54.249865999999997</v>
      </c>
      <c r="E302">
        <v>-113.243933</v>
      </c>
      <c r="F302">
        <v>830.89</v>
      </c>
      <c r="G302">
        <v>17</v>
      </c>
      <c r="H302">
        <v>1680</v>
      </c>
      <c r="I302">
        <v>430</v>
      </c>
      <c r="J302">
        <v>527</v>
      </c>
      <c r="K302">
        <v>22300</v>
      </c>
      <c r="L302">
        <v>21</v>
      </c>
      <c r="M302">
        <v>79</v>
      </c>
      <c r="N302">
        <v>126</v>
      </c>
      <c r="O302">
        <v>0.5</v>
      </c>
      <c r="Q302">
        <v>110</v>
      </c>
      <c r="R302">
        <v>38630</v>
      </c>
      <c r="S302">
        <v>14</v>
      </c>
      <c r="T302">
        <v>15</v>
      </c>
      <c r="V302">
        <v>349</v>
      </c>
      <c r="W302">
        <v>63469.08</v>
      </c>
      <c r="X302">
        <v>1.046</v>
      </c>
      <c r="Y302">
        <v>6.96</v>
      </c>
      <c r="AC302" t="s">
        <v>644</v>
      </c>
    </row>
    <row r="303" spans="1:29">
      <c r="A303" t="s">
        <v>960</v>
      </c>
      <c r="B303" t="s">
        <v>911</v>
      </c>
      <c r="C303" t="s">
        <v>144</v>
      </c>
      <c r="D303">
        <v>54.322381</v>
      </c>
      <c r="E303">
        <v>-113.18338900000001</v>
      </c>
      <c r="F303">
        <v>819.91</v>
      </c>
      <c r="G303">
        <v>17</v>
      </c>
      <c r="H303">
        <v>1550</v>
      </c>
      <c r="I303">
        <v>370</v>
      </c>
      <c r="J303">
        <v>212</v>
      </c>
      <c r="K303">
        <v>19600</v>
      </c>
      <c r="L303">
        <v>19</v>
      </c>
      <c r="M303">
        <v>19</v>
      </c>
      <c r="N303">
        <v>102</v>
      </c>
      <c r="P303">
        <v>1.5</v>
      </c>
      <c r="Q303">
        <v>100</v>
      </c>
      <c r="R303">
        <v>34770</v>
      </c>
      <c r="S303">
        <v>12</v>
      </c>
      <c r="T303">
        <v>74</v>
      </c>
      <c r="V303">
        <v>203</v>
      </c>
      <c r="W303">
        <v>57332.83</v>
      </c>
      <c r="X303">
        <v>1.032</v>
      </c>
      <c r="Y303">
        <v>7.4</v>
      </c>
      <c r="AC303" t="s">
        <v>644</v>
      </c>
    </row>
    <row r="304" spans="1:29">
      <c r="A304" t="s">
        <v>961</v>
      </c>
      <c r="B304" t="s">
        <v>911</v>
      </c>
      <c r="C304" t="s">
        <v>144</v>
      </c>
      <c r="D304">
        <v>54.293435000000002</v>
      </c>
      <c r="E304">
        <v>-114.86948099999999</v>
      </c>
      <c r="F304">
        <v>1202.74</v>
      </c>
      <c r="G304">
        <v>21</v>
      </c>
      <c r="H304">
        <v>845</v>
      </c>
      <c r="I304">
        <v>510</v>
      </c>
      <c r="J304">
        <v>294</v>
      </c>
      <c r="K304">
        <v>24700</v>
      </c>
      <c r="L304">
        <v>16</v>
      </c>
      <c r="M304">
        <v>0.8</v>
      </c>
      <c r="N304">
        <v>105</v>
      </c>
      <c r="P304">
        <v>0.17</v>
      </c>
      <c r="Q304">
        <v>100</v>
      </c>
      <c r="R304">
        <v>41480</v>
      </c>
      <c r="S304">
        <v>13</v>
      </c>
      <c r="T304">
        <v>424</v>
      </c>
      <c r="V304">
        <v>974</v>
      </c>
      <c r="W304">
        <v>69617.119999999995</v>
      </c>
      <c r="X304">
        <v>1.0509999999999999</v>
      </c>
      <c r="Y304">
        <v>7.15</v>
      </c>
      <c r="AC304" t="s">
        <v>644</v>
      </c>
    </row>
    <row r="305" spans="1:29">
      <c r="A305" t="s">
        <v>962</v>
      </c>
      <c r="B305" t="s">
        <v>911</v>
      </c>
      <c r="C305" t="s">
        <v>144</v>
      </c>
      <c r="D305">
        <v>54.403061000000001</v>
      </c>
      <c r="E305">
        <v>-111.934281</v>
      </c>
      <c r="F305">
        <v>536.45000000000005</v>
      </c>
      <c r="G305">
        <v>5.6</v>
      </c>
      <c r="H305">
        <v>224</v>
      </c>
      <c r="I305">
        <v>117</v>
      </c>
      <c r="J305">
        <v>184</v>
      </c>
      <c r="K305">
        <v>9545</v>
      </c>
      <c r="L305">
        <v>8.1999999999999993</v>
      </c>
      <c r="M305">
        <v>0.9</v>
      </c>
      <c r="N305">
        <v>44</v>
      </c>
      <c r="P305">
        <v>0.1</v>
      </c>
      <c r="Q305">
        <v>30</v>
      </c>
      <c r="R305">
        <v>15420</v>
      </c>
      <c r="S305">
        <v>7</v>
      </c>
      <c r="T305">
        <v>99</v>
      </c>
      <c r="U305">
        <v>140</v>
      </c>
      <c r="V305">
        <v>90</v>
      </c>
      <c r="W305">
        <v>25759.79</v>
      </c>
      <c r="X305">
        <v>1.0229999999999999</v>
      </c>
      <c r="Y305">
        <v>8.14</v>
      </c>
      <c r="AC305" t="s">
        <v>644</v>
      </c>
    </row>
    <row r="306" spans="1:29">
      <c r="A306" t="s">
        <v>963</v>
      </c>
      <c r="B306" t="s">
        <v>911</v>
      </c>
      <c r="C306" t="s">
        <v>144</v>
      </c>
      <c r="D306">
        <v>54.480711999999997</v>
      </c>
      <c r="E306">
        <v>-111.713005</v>
      </c>
      <c r="F306">
        <v>527.91</v>
      </c>
      <c r="G306">
        <v>7.6</v>
      </c>
      <c r="H306">
        <v>415</v>
      </c>
      <c r="I306">
        <v>117</v>
      </c>
      <c r="J306">
        <v>305</v>
      </c>
      <c r="K306">
        <v>10900</v>
      </c>
      <c r="L306">
        <v>10</v>
      </c>
      <c r="M306">
        <v>10</v>
      </c>
      <c r="N306">
        <v>55</v>
      </c>
      <c r="Q306">
        <v>41</v>
      </c>
      <c r="R306">
        <v>19160</v>
      </c>
      <c r="S306">
        <v>9</v>
      </c>
      <c r="T306">
        <v>28</v>
      </c>
      <c r="U306">
        <v>315</v>
      </c>
      <c r="V306">
        <v>156</v>
      </c>
      <c r="W306">
        <v>32067.23</v>
      </c>
      <c r="X306">
        <v>1.0269999999999999</v>
      </c>
      <c r="Y306">
        <v>8.64</v>
      </c>
      <c r="AC306" t="s">
        <v>644</v>
      </c>
    </row>
    <row r="307" spans="1:29">
      <c r="A307" t="s">
        <v>764</v>
      </c>
      <c r="B307" t="s">
        <v>911</v>
      </c>
      <c r="C307" t="s">
        <v>144</v>
      </c>
      <c r="D307">
        <v>54.437474999999999</v>
      </c>
      <c r="E307">
        <v>-112.140412</v>
      </c>
      <c r="F307">
        <v>379.78</v>
      </c>
      <c r="G307">
        <v>8</v>
      </c>
      <c r="H307">
        <v>855</v>
      </c>
      <c r="I307">
        <v>85</v>
      </c>
      <c r="J307">
        <v>372</v>
      </c>
      <c r="K307">
        <v>13300</v>
      </c>
      <c r="L307">
        <v>9</v>
      </c>
      <c r="M307">
        <v>26</v>
      </c>
      <c r="N307">
        <v>78</v>
      </c>
      <c r="O307">
        <v>0.14000000000000001</v>
      </c>
      <c r="P307">
        <v>0.3</v>
      </c>
      <c r="Q307">
        <v>60</v>
      </c>
      <c r="R307">
        <v>21750</v>
      </c>
      <c r="S307">
        <v>9</v>
      </c>
      <c r="T307">
        <v>140</v>
      </c>
      <c r="V307">
        <v>122</v>
      </c>
      <c r="W307">
        <v>35821.769999999997</v>
      </c>
      <c r="X307">
        <v>1.0289999999999999</v>
      </c>
      <c r="Y307">
        <v>8.3000000000000007</v>
      </c>
      <c r="AC307" t="s">
        <v>644</v>
      </c>
    </row>
    <row r="308" spans="1:29">
      <c r="A308" t="s">
        <v>764</v>
      </c>
      <c r="B308" t="s">
        <v>911</v>
      </c>
      <c r="C308" t="s">
        <v>144</v>
      </c>
      <c r="D308">
        <v>54.437474999999999</v>
      </c>
      <c r="E308">
        <v>-112.140412</v>
      </c>
      <c r="F308">
        <v>371.86</v>
      </c>
      <c r="G308">
        <v>10</v>
      </c>
      <c r="H308">
        <v>725</v>
      </c>
      <c r="I308">
        <v>88</v>
      </c>
      <c r="J308">
        <v>376</v>
      </c>
      <c r="K308">
        <v>13100</v>
      </c>
      <c r="L308">
        <v>11</v>
      </c>
      <c r="M308">
        <v>6.6</v>
      </c>
      <c r="N308">
        <v>80</v>
      </c>
      <c r="P308">
        <v>0.8</v>
      </c>
      <c r="Q308">
        <v>65</v>
      </c>
      <c r="R308">
        <v>21350</v>
      </c>
      <c r="S308">
        <v>10</v>
      </c>
      <c r="T308">
        <v>127</v>
      </c>
      <c r="V308">
        <v>107</v>
      </c>
      <c r="W308">
        <v>35149.440000000002</v>
      </c>
      <c r="X308">
        <v>1.028</v>
      </c>
      <c r="Y308">
        <v>5.91</v>
      </c>
      <c r="AC308" t="s">
        <v>644</v>
      </c>
    </row>
    <row r="309" spans="1:29">
      <c r="A309" t="s">
        <v>666</v>
      </c>
      <c r="B309" t="s">
        <v>911</v>
      </c>
      <c r="C309" t="s">
        <v>144</v>
      </c>
      <c r="D309">
        <v>54.475991999999998</v>
      </c>
      <c r="E309">
        <v>-114.58785899999999</v>
      </c>
      <c r="F309">
        <v>984.5</v>
      </c>
      <c r="G309">
        <v>7.1</v>
      </c>
      <c r="H309">
        <v>857</v>
      </c>
      <c r="I309">
        <v>126</v>
      </c>
      <c r="J309">
        <v>304</v>
      </c>
      <c r="K309">
        <v>11400</v>
      </c>
      <c r="L309">
        <v>6.5</v>
      </c>
      <c r="M309">
        <v>1.6</v>
      </c>
      <c r="N309">
        <v>55</v>
      </c>
      <c r="Q309">
        <v>92</v>
      </c>
      <c r="R309">
        <v>18900</v>
      </c>
      <c r="S309">
        <v>8</v>
      </c>
      <c r="T309">
        <v>54</v>
      </c>
      <c r="V309">
        <v>928</v>
      </c>
      <c r="W309">
        <v>31725.86</v>
      </c>
      <c r="X309">
        <v>1.026</v>
      </c>
      <c r="Y309">
        <v>7.4</v>
      </c>
      <c r="AC309" t="s">
        <v>644</v>
      </c>
    </row>
    <row r="310" spans="1:29">
      <c r="A310" t="s">
        <v>696</v>
      </c>
      <c r="B310" t="s">
        <v>911</v>
      </c>
      <c r="C310" t="s">
        <v>144</v>
      </c>
      <c r="D310">
        <v>54.534370000000003</v>
      </c>
      <c r="E310">
        <v>-114.01115900000001</v>
      </c>
      <c r="F310">
        <v>813.82</v>
      </c>
      <c r="G310">
        <v>13</v>
      </c>
      <c r="H310">
        <v>1840</v>
      </c>
      <c r="I310">
        <v>190</v>
      </c>
      <c r="J310">
        <v>253</v>
      </c>
      <c r="K310">
        <v>20400</v>
      </c>
      <c r="L310">
        <v>11</v>
      </c>
      <c r="M310">
        <v>3.1</v>
      </c>
      <c r="N310">
        <v>120</v>
      </c>
      <c r="P310">
        <v>1.3</v>
      </c>
      <c r="Q310">
        <v>144</v>
      </c>
      <c r="R310">
        <v>38000</v>
      </c>
      <c r="S310">
        <v>14</v>
      </c>
      <c r="T310">
        <v>161</v>
      </c>
      <c r="V310">
        <v>342</v>
      </c>
      <c r="W310">
        <v>62853.2</v>
      </c>
      <c r="X310">
        <v>1.044</v>
      </c>
      <c r="Y310">
        <v>7.1</v>
      </c>
      <c r="AC310" t="s">
        <v>644</v>
      </c>
    </row>
    <row r="311" spans="1:29">
      <c r="A311" t="s">
        <v>964</v>
      </c>
      <c r="B311" t="s">
        <v>911</v>
      </c>
      <c r="C311" t="s">
        <v>144</v>
      </c>
      <c r="D311">
        <v>54.612639000000001</v>
      </c>
      <c r="E311">
        <v>-112.791853</v>
      </c>
      <c r="F311">
        <v>603.5</v>
      </c>
      <c r="G311">
        <v>8.6</v>
      </c>
      <c r="H311">
        <v>712</v>
      </c>
      <c r="I311">
        <v>128</v>
      </c>
      <c r="J311">
        <v>328</v>
      </c>
      <c r="K311">
        <v>14400</v>
      </c>
      <c r="L311">
        <v>14</v>
      </c>
      <c r="M311">
        <v>6.1</v>
      </c>
      <c r="N311">
        <v>80</v>
      </c>
      <c r="P311">
        <v>0.3</v>
      </c>
      <c r="Q311">
        <v>65</v>
      </c>
      <c r="R311">
        <v>23290</v>
      </c>
      <c r="S311">
        <v>10</v>
      </c>
      <c r="T311">
        <v>75</v>
      </c>
      <c r="V311">
        <v>857</v>
      </c>
      <c r="W311">
        <v>38966.69</v>
      </c>
      <c r="X311">
        <v>1.0309999999999999</v>
      </c>
      <c r="Y311">
        <v>7.39</v>
      </c>
      <c r="AC311" t="s">
        <v>644</v>
      </c>
    </row>
    <row r="312" spans="1:29">
      <c r="A312" t="s">
        <v>965</v>
      </c>
      <c r="B312" t="s">
        <v>911</v>
      </c>
      <c r="C312" t="s">
        <v>144</v>
      </c>
      <c r="D312">
        <v>54.665931999999998</v>
      </c>
      <c r="E312">
        <v>-114.698672</v>
      </c>
      <c r="F312">
        <v>1055.83</v>
      </c>
      <c r="G312">
        <v>10</v>
      </c>
      <c r="H312">
        <v>572</v>
      </c>
      <c r="I312">
        <v>152</v>
      </c>
      <c r="J312">
        <v>366</v>
      </c>
      <c r="K312">
        <v>17200</v>
      </c>
      <c r="L312">
        <v>16</v>
      </c>
      <c r="M312">
        <v>8.9</v>
      </c>
      <c r="N312">
        <v>12</v>
      </c>
      <c r="O312">
        <v>0.1</v>
      </c>
      <c r="P312">
        <v>0.3</v>
      </c>
      <c r="Q312">
        <v>105</v>
      </c>
      <c r="R312">
        <v>27200</v>
      </c>
      <c r="S312">
        <v>1</v>
      </c>
      <c r="T312">
        <v>23</v>
      </c>
      <c r="V312">
        <v>420</v>
      </c>
      <c r="W312">
        <v>44844.49</v>
      </c>
      <c r="X312">
        <v>1.04</v>
      </c>
      <c r="Y312">
        <v>7.85</v>
      </c>
      <c r="AC312" t="s">
        <v>644</v>
      </c>
    </row>
    <row r="313" spans="1:29">
      <c r="A313" t="s">
        <v>966</v>
      </c>
      <c r="B313" t="s">
        <v>911</v>
      </c>
      <c r="C313" t="s">
        <v>144</v>
      </c>
      <c r="D313">
        <v>54.730387999999998</v>
      </c>
      <c r="E313">
        <v>-114.18653500000001</v>
      </c>
      <c r="F313">
        <v>771.14</v>
      </c>
      <c r="G313">
        <v>9.6999999999999993</v>
      </c>
      <c r="H313">
        <v>841</v>
      </c>
      <c r="I313">
        <v>197</v>
      </c>
      <c r="J313">
        <v>401</v>
      </c>
      <c r="K313">
        <v>19500</v>
      </c>
      <c r="L313">
        <v>19</v>
      </c>
      <c r="M313">
        <v>78</v>
      </c>
      <c r="N313">
        <v>97</v>
      </c>
      <c r="P313">
        <v>0.1</v>
      </c>
      <c r="Q313">
        <v>88</v>
      </c>
      <c r="R313">
        <v>32900</v>
      </c>
      <c r="S313">
        <v>16</v>
      </c>
      <c r="T313">
        <v>104</v>
      </c>
      <c r="V313">
        <v>1440</v>
      </c>
      <c r="W313">
        <v>55302.98</v>
      </c>
      <c r="X313">
        <v>1.04</v>
      </c>
      <c r="Y313">
        <v>6.8</v>
      </c>
      <c r="AC313" t="s">
        <v>644</v>
      </c>
    </row>
    <row r="314" spans="1:29">
      <c r="A314" t="s">
        <v>966</v>
      </c>
      <c r="B314" t="s">
        <v>911</v>
      </c>
      <c r="C314" t="s">
        <v>144</v>
      </c>
      <c r="D314">
        <v>54.730387999999998</v>
      </c>
      <c r="E314">
        <v>-114.18653500000001</v>
      </c>
      <c r="F314">
        <v>747.98</v>
      </c>
      <c r="G314">
        <v>8.4</v>
      </c>
      <c r="H314">
        <v>721</v>
      </c>
      <c r="I314">
        <v>135</v>
      </c>
      <c r="J314">
        <v>364</v>
      </c>
      <c r="K314">
        <v>15500</v>
      </c>
      <c r="L314">
        <v>11</v>
      </c>
      <c r="M314">
        <v>0.8</v>
      </c>
      <c r="N314">
        <v>79</v>
      </c>
      <c r="P314">
        <v>1.9</v>
      </c>
      <c r="Q314">
        <v>82</v>
      </c>
      <c r="R314">
        <v>26200</v>
      </c>
      <c r="S314">
        <v>12</v>
      </c>
      <c r="T314">
        <v>143</v>
      </c>
      <c r="V314">
        <v>952</v>
      </c>
      <c r="W314">
        <v>43914.57</v>
      </c>
      <c r="X314">
        <v>1.0329999999999999</v>
      </c>
      <c r="Y314">
        <v>7.4</v>
      </c>
      <c r="AC314" t="s">
        <v>644</v>
      </c>
    </row>
    <row r="315" spans="1:29">
      <c r="A315" t="s">
        <v>967</v>
      </c>
      <c r="B315" t="s">
        <v>911</v>
      </c>
      <c r="C315" t="s">
        <v>144</v>
      </c>
      <c r="D315">
        <v>54.824269000000001</v>
      </c>
      <c r="E315">
        <v>-112.158564</v>
      </c>
      <c r="F315">
        <v>374.29</v>
      </c>
      <c r="G315">
        <v>7.4</v>
      </c>
      <c r="H315">
        <v>553</v>
      </c>
      <c r="I315">
        <v>97</v>
      </c>
      <c r="J315">
        <v>268</v>
      </c>
      <c r="K315">
        <v>10300</v>
      </c>
      <c r="L315">
        <v>7.5</v>
      </c>
      <c r="M315">
        <v>7.8</v>
      </c>
      <c r="N315">
        <v>52</v>
      </c>
      <c r="O315">
        <v>0.35</v>
      </c>
      <c r="P315">
        <v>0.09</v>
      </c>
      <c r="Q315">
        <v>27</v>
      </c>
      <c r="R315">
        <v>16500</v>
      </c>
      <c r="S315">
        <v>8</v>
      </c>
      <c r="T315">
        <v>51</v>
      </c>
      <c r="U315">
        <v>123</v>
      </c>
      <c r="V315">
        <v>180</v>
      </c>
      <c r="W315">
        <v>27405.57</v>
      </c>
      <c r="X315">
        <v>1.0229999999999999</v>
      </c>
      <c r="Y315">
        <v>8.25</v>
      </c>
      <c r="AC315" t="s">
        <v>644</v>
      </c>
    </row>
    <row r="316" spans="1:29">
      <c r="A316" t="s">
        <v>968</v>
      </c>
      <c r="B316" t="s">
        <v>911</v>
      </c>
      <c r="C316" t="s">
        <v>144</v>
      </c>
      <c r="D316">
        <v>54.786458000000003</v>
      </c>
      <c r="E316">
        <v>-112.33631099999999</v>
      </c>
      <c r="F316">
        <v>533.4</v>
      </c>
      <c r="G316">
        <v>6</v>
      </c>
      <c r="H316">
        <v>246</v>
      </c>
      <c r="I316">
        <v>120</v>
      </c>
      <c r="J316">
        <v>215</v>
      </c>
      <c r="K316">
        <v>10600</v>
      </c>
      <c r="L316">
        <v>13</v>
      </c>
      <c r="M316">
        <v>17</v>
      </c>
      <c r="N316">
        <v>51</v>
      </c>
      <c r="O316">
        <v>0.26</v>
      </c>
      <c r="P316">
        <v>0.15</v>
      </c>
      <c r="Q316">
        <v>38</v>
      </c>
      <c r="R316">
        <v>17350</v>
      </c>
      <c r="S316">
        <v>7</v>
      </c>
      <c r="T316">
        <v>54</v>
      </c>
      <c r="U316">
        <v>71</v>
      </c>
      <c r="V316">
        <v>48</v>
      </c>
      <c r="W316">
        <v>28694.68</v>
      </c>
      <c r="X316">
        <v>1.02</v>
      </c>
      <c r="Y316">
        <v>8.0500000000000007</v>
      </c>
      <c r="AC316" t="s">
        <v>644</v>
      </c>
    </row>
    <row r="317" spans="1:29">
      <c r="A317" t="s">
        <v>969</v>
      </c>
      <c r="B317" t="s">
        <v>911</v>
      </c>
      <c r="C317" t="s">
        <v>144</v>
      </c>
      <c r="D317">
        <v>54.784897999999998</v>
      </c>
      <c r="E317">
        <v>-113.426738</v>
      </c>
      <c r="F317">
        <v>591.30999999999995</v>
      </c>
      <c r="G317">
        <v>7</v>
      </c>
      <c r="H317">
        <v>626</v>
      </c>
      <c r="I317">
        <v>805</v>
      </c>
      <c r="J317">
        <v>96</v>
      </c>
      <c r="K317">
        <v>12600</v>
      </c>
      <c r="L317">
        <v>18</v>
      </c>
      <c r="M317">
        <v>27</v>
      </c>
      <c r="N317">
        <v>27</v>
      </c>
      <c r="Q317">
        <v>41</v>
      </c>
      <c r="R317">
        <v>19130</v>
      </c>
      <c r="S317">
        <v>6</v>
      </c>
      <c r="T317">
        <v>28</v>
      </c>
      <c r="U317">
        <v>57</v>
      </c>
      <c r="V317">
        <v>120</v>
      </c>
      <c r="W317">
        <v>31646.42</v>
      </c>
      <c r="X317">
        <v>1.026</v>
      </c>
      <c r="Y317">
        <v>8.14</v>
      </c>
      <c r="AC317" t="s">
        <v>644</v>
      </c>
    </row>
    <row r="318" spans="1:29">
      <c r="A318" t="s">
        <v>969</v>
      </c>
      <c r="B318" t="s">
        <v>911</v>
      </c>
      <c r="C318" t="s">
        <v>144</v>
      </c>
      <c r="D318">
        <v>54.784897999999998</v>
      </c>
      <c r="E318">
        <v>-113.426738</v>
      </c>
      <c r="F318">
        <v>591.30999999999995</v>
      </c>
      <c r="G318">
        <v>3.3</v>
      </c>
      <c r="H318">
        <v>346</v>
      </c>
      <c r="I318">
        <v>490</v>
      </c>
      <c r="J318">
        <v>139</v>
      </c>
      <c r="K318">
        <v>7200</v>
      </c>
      <c r="L318">
        <v>5.9</v>
      </c>
      <c r="M318">
        <v>0.22</v>
      </c>
      <c r="N318">
        <v>13</v>
      </c>
      <c r="P318">
        <v>1.7</v>
      </c>
      <c r="Q318">
        <v>23</v>
      </c>
      <c r="R318">
        <v>13800</v>
      </c>
      <c r="S318">
        <v>3</v>
      </c>
      <c r="T318">
        <v>254</v>
      </c>
      <c r="V318">
        <v>390</v>
      </c>
      <c r="W318">
        <v>23309.18</v>
      </c>
      <c r="X318">
        <v>1.0209999999999999</v>
      </c>
      <c r="Y318">
        <v>7.98</v>
      </c>
      <c r="AC318" t="s">
        <v>644</v>
      </c>
    </row>
    <row r="319" spans="1:29">
      <c r="A319" t="s">
        <v>970</v>
      </c>
      <c r="B319" t="s">
        <v>911</v>
      </c>
      <c r="C319" t="s">
        <v>144</v>
      </c>
      <c r="D319">
        <v>54.859292000000003</v>
      </c>
      <c r="E319">
        <v>-112.668398</v>
      </c>
      <c r="F319">
        <v>396.85</v>
      </c>
      <c r="G319">
        <v>3</v>
      </c>
      <c r="H319">
        <v>409</v>
      </c>
      <c r="I319">
        <v>56</v>
      </c>
      <c r="J319">
        <v>138</v>
      </c>
      <c r="K319">
        <v>8160</v>
      </c>
      <c r="L319">
        <v>5.7</v>
      </c>
      <c r="M319">
        <v>0.7</v>
      </c>
      <c r="N319">
        <v>42</v>
      </c>
      <c r="O319">
        <v>0.17</v>
      </c>
      <c r="P319">
        <v>0.7</v>
      </c>
      <c r="Q319">
        <v>19</v>
      </c>
      <c r="R319">
        <v>13410</v>
      </c>
      <c r="S319">
        <v>7</v>
      </c>
      <c r="T319">
        <v>254</v>
      </c>
      <c r="V319">
        <v>203</v>
      </c>
      <c r="W319">
        <v>22537.54</v>
      </c>
      <c r="X319">
        <v>1.0209999999999999</v>
      </c>
      <c r="Y319">
        <v>8.02</v>
      </c>
      <c r="AC319" t="s">
        <v>644</v>
      </c>
    </row>
    <row r="320" spans="1:29">
      <c r="A320" t="s">
        <v>971</v>
      </c>
      <c r="B320" t="s">
        <v>911</v>
      </c>
      <c r="C320" t="s">
        <v>144</v>
      </c>
      <c r="D320">
        <v>54.869236000000001</v>
      </c>
      <c r="E320">
        <v>-118.11979100000001</v>
      </c>
      <c r="F320">
        <v>1937</v>
      </c>
      <c r="G320">
        <v>5.3</v>
      </c>
      <c r="H320">
        <v>157</v>
      </c>
      <c r="I320">
        <v>52</v>
      </c>
      <c r="J320">
        <v>80</v>
      </c>
      <c r="K320">
        <v>24000</v>
      </c>
      <c r="L320">
        <v>11</v>
      </c>
      <c r="M320">
        <v>49</v>
      </c>
      <c r="N320">
        <v>75</v>
      </c>
      <c r="Q320">
        <v>19</v>
      </c>
      <c r="R320">
        <v>34580</v>
      </c>
      <c r="S320">
        <v>13</v>
      </c>
      <c r="T320">
        <v>8</v>
      </c>
      <c r="U320">
        <v>415</v>
      </c>
      <c r="V320">
        <v>480</v>
      </c>
      <c r="W320">
        <v>58184.55</v>
      </c>
      <c r="X320">
        <v>1.0409999999999999</v>
      </c>
      <c r="Y320">
        <v>8.3000000000000007</v>
      </c>
      <c r="AC320" t="s">
        <v>644</v>
      </c>
    </row>
    <row r="321" spans="1:29">
      <c r="A321" t="s">
        <v>972</v>
      </c>
      <c r="B321" t="s">
        <v>911</v>
      </c>
      <c r="C321" t="s">
        <v>144</v>
      </c>
      <c r="D321">
        <v>54.961559000000001</v>
      </c>
      <c r="E321">
        <v>-111.44661600000001</v>
      </c>
      <c r="F321">
        <v>571.5</v>
      </c>
      <c r="G321">
        <v>5.6</v>
      </c>
      <c r="H321">
        <v>163</v>
      </c>
      <c r="I321">
        <v>60</v>
      </c>
      <c r="J321">
        <v>149</v>
      </c>
      <c r="K321">
        <v>8320</v>
      </c>
      <c r="L321">
        <v>11</v>
      </c>
      <c r="M321">
        <v>6.5</v>
      </c>
      <c r="N321">
        <v>29</v>
      </c>
      <c r="O321">
        <v>0.16</v>
      </c>
      <c r="Q321">
        <v>18</v>
      </c>
      <c r="R321">
        <v>12130</v>
      </c>
      <c r="S321">
        <v>6</v>
      </c>
      <c r="T321">
        <v>37</v>
      </c>
      <c r="U321">
        <v>178</v>
      </c>
      <c r="V321">
        <v>229</v>
      </c>
      <c r="W321">
        <v>20452.03</v>
      </c>
      <c r="X321">
        <v>1.0169999999999999</v>
      </c>
      <c r="Y321">
        <v>8.32</v>
      </c>
      <c r="AC321" t="s">
        <v>644</v>
      </c>
    </row>
    <row r="322" spans="1:29">
      <c r="A322" t="s">
        <v>973</v>
      </c>
      <c r="B322" t="s">
        <v>911</v>
      </c>
      <c r="C322" t="s">
        <v>144</v>
      </c>
      <c r="D322">
        <v>55.004114999999999</v>
      </c>
      <c r="E322">
        <v>-111.650318</v>
      </c>
      <c r="F322">
        <v>364.24</v>
      </c>
      <c r="G322">
        <v>3.6</v>
      </c>
      <c r="H322">
        <v>103</v>
      </c>
      <c r="I322">
        <v>26</v>
      </c>
      <c r="J322">
        <v>53</v>
      </c>
      <c r="K322">
        <v>5000</v>
      </c>
      <c r="L322">
        <v>13</v>
      </c>
      <c r="M322">
        <v>0.3</v>
      </c>
      <c r="N322">
        <v>22</v>
      </c>
      <c r="P322">
        <v>0.05</v>
      </c>
      <c r="Q322">
        <v>6.5</v>
      </c>
      <c r="R322">
        <v>7410</v>
      </c>
      <c r="S322">
        <v>4</v>
      </c>
      <c r="T322">
        <v>35</v>
      </c>
      <c r="V322">
        <v>338</v>
      </c>
      <c r="W322">
        <v>12531.4</v>
      </c>
      <c r="X322">
        <v>1.0129999999999999</v>
      </c>
      <c r="Y322">
        <v>7.21</v>
      </c>
      <c r="AC322" t="s">
        <v>644</v>
      </c>
    </row>
    <row r="323" spans="1:29">
      <c r="A323" t="s">
        <v>974</v>
      </c>
      <c r="B323" t="s">
        <v>911</v>
      </c>
      <c r="C323" t="s">
        <v>144</v>
      </c>
      <c r="D323">
        <v>55.005614999999999</v>
      </c>
      <c r="E323">
        <v>-112.63175</v>
      </c>
      <c r="F323">
        <v>449.28</v>
      </c>
      <c r="G323">
        <v>6.2</v>
      </c>
      <c r="H323">
        <v>220</v>
      </c>
      <c r="I323">
        <v>85</v>
      </c>
      <c r="J323">
        <v>110</v>
      </c>
      <c r="K323">
        <v>7560</v>
      </c>
      <c r="L323">
        <v>12</v>
      </c>
      <c r="M323">
        <v>7.7</v>
      </c>
      <c r="N323">
        <v>32</v>
      </c>
      <c r="Q323">
        <v>17</v>
      </c>
      <c r="R323">
        <v>10900</v>
      </c>
      <c r="S323">
        <v>5</v>
      </c>
      <c r="T323">
        <v>30</v>
      </c>
      <c r="U323">
        <v>270</v>
      </c>
      <c r="V323">
        <v>233</v>
      </c>
      <c r="W323">
        <v>18609.03</v>
      </c>
      <c r="X323">
        <v>1.016</v>
      </c>
      <c r="Y323">
        <v>8.67</v>
      </c>
      <c r="AC323" t="s">
        <v>644</v>
      </c>
    </row>
    <row r="324" spans="1:29">
      <c r="A324" t="s">
        <v>975</v>
      </c>
      <c r="B324" t="s">
        <v>911</v>
      </c>
      <c r="C324" t="s">
        <v>144</v>
      </c>
      <c r="D324">
        <v>55.004868999999999</v>
      </c>
      <c r="E324">
        <v>-113.26699499999999</v>
      </c>
      <c r="F324">
        <v>616.91999999999996</v>
      </c>
      <c r="G324">
        <v>6.6</v>
      </c>
      <c r="H324">
        <v>248</v>
      </c>
      <c r="I324">
        <v>154</v>
      </c>
      <c r="J324">
        <v>192</v>
      </c>
      <c r="K324">
        <v>10500</v>
      </c>
      <c r="L324">
        <v>15</v>
      </c>
      <c r="M324">
        <v>11</v>
      </c>
      <c r="N324">
        <v>50</v>
      </c>
      <c r="Q324">
        <v>29</v>
      </c>
      <c r="R324">
        <v>16530</v>
      </c>
      <c r="S324">
        <v>9</v>
      </c>
      <c r="T324">
        <v>23</v>
      </c>
      <c r="U324">
        <v>235</v>
      </c>
      <c r="V324">
        <v>439</v>
      </c>
      <c r="W324">
        <v>27947.57</v>
      </c>
      <c r="X324">
        <v>1.026</v>
      </c>
      <c r="Y324">
        <v>8.08</v>
      </c>
      <c r="AC324" t="s">
        <v>644</v>
      </c>
    </row>
    <row r="325" spans="1:29">
      <c r="A325" t="s">
        <v>976</v>
      </c>
      <c r="B325" t="s">
        <v>911</v>
      </c>
      <c r="C325" t="s">
        <v>144</v>
      </c>
      <c r="D325">
        <v>54.985112000000001</v>
      </c>
      <c r="E325">
        <v>-113.42353300000001</v>
      </c>
      <c r="F325">
        <v>569.98</v>
      </c>
      <c r="G325">
        <v>8.6999999999999993</v>
      </c>
      <c r="H325">
        <v>212</v>
      </c>
      <c r="I325">
        <v>150</v>
      </c>
      <c r="J325">
        <v>155</v>
      </c>
      <c r="K325">
        <v>10000</v>
      </c>
      <c r="L325">
        <v>16</v>
      </c>
      <c r="M325">
        <v>4.5999999999999996</v>
      </c>
      <c r="O325">
        <v>0.42</v>
      </c>
      <c r="P325">
        <v>0.06</v>
      </c>
      <c r="Q325">
        <v>38</v>
      </c>
      <c r="R325">
        <v>16320</v>
      </c>
      <c r="S325">
        <v>7</v>
      </c>
      <c r="T325">
        <v>67</v>
      </c>
      <c r="U325">
        <v>123</v>
      </c>
      <c r="V325">
        <v>86</v>
      </c>
      <c r="W325">
        <v>27133.58</v>
      </c>
      <c r="X325">
        <v>1.02</v>
      </c>
      <c r="Y325">
        <v>8.32</v>
      </c>
      <c r="AC325" t="s">
        <v>644</v>
      </c>
    </row>
    <row r="326" spans="1:29">
      <c r="A326" t="s">
        <v>977</v>
      </c>
      <c r="B326" t="s">
        <v>911</v>
      </c>
      <c r="C326" t="s">
        <v>144</v>
      </c>
      <c r="D326">
        <v>55.015357999999999</v>
      </c>
      <c r="E326">
        <v>-113.45414</v>
      </c>
      <c r="F326">
        <v>566.92999999999995</v>
      </c>
      <c r="G326">
        <v>6.8</v>
      </c>
      <c r="H326">
        <v>224</v>
      </c>
      <c r="I326">
        <v>145</v>
      </c>
      <c r="J326">
        <v>181</v>
      </c>
      <c r="K326">
        <v>10375</v>
      </c>
      <c r="L326">
        <v>14</v>
      </c>
      <c r="M326">
        <v>7.7</v>
      </c>
      <c r="N326">
        <v>4</v>
      </c>
      <c r="O326">
        <v>0.23</v>
      </c>
      <c r="P326">
        <v>7.0000000000000007E-2</v>
      </c>
      <c r="Q326">
        <v>26</v>
      </c>
      <c r="R326">
        <v>16160</v>
      </c>
      <c r="S326">
        <v>1</v>
      </c>
      <c r="T326">
        <v>31</v>
      </c>
      <c r="U326">
        <v>129</v>
      </c>
      <c r="V326">
        <v>153</v>
      </c>
      <c r="W326">
        <v>26858.51</v>
      </c>
      <c r="X326">
        <v>1.022</v>
      </c>
      <c r="Y326">
        <v>8.2799999999999994</v>
      </c>
      <c r="AC326" t="s">
        <v>644</v>
      </c>
    </row>
    <row r="327" spans="1:29">
      <c r="A327" t="s">
        <v>772</v>
      </c>
      <c r="B327" t="s">
        <v>911</v>
      </c>
      <c r="C327" t="s">
        <v>144</v>
      </c>
      <c r="D327">
        <v>55.045583999999998</v>
      </c>
      <c r="E327">
        <v>-111.753522</v>
      </c>
      <c r="F327">
        <v>443.48</v>
      </c>
      <c r="G327">
        <v>5</v>
      </c>
      <c r="H327">
        <v>233</v>
      </c>
      <c r="I327">
        <v>48</v>
      </c>
      <c r="J327">
        <v>151</v>
      </c>
      <c r="K327">
        <v>8560</v>
      </c>
      <c r="L327">
        <v>12</v>
      </c>
      <c r="M327">
        <v>6.5</v>
      </c>
      <c r="N327">
        <v>36</v>
      </c>
      <c r="O327">
        <v>0.2</v>
      </c>
      <c r="P327">
        <v>0.03</v>
      </c>
      <c r="Q327">
        <v>22</v>
      </c>
      <c r="R327">
        <v>13430</v>
      </c>
      <c r="S327">
        <v>6</v>
      </c>
      <c r="T327">
        <v>42</v>
      </c>
      <c r="U327">
        <v>107</v>
      </c>
      <c r="V327">
        <v>151</v>
      </c>
      <c r="W327">
        <v>22406.27</v>
      </c>
      <c r="X327">
        <v>1.018</v>
      </c>
      <c r="Y327">
        <v>8.35</v>
      </c>
      <c r="AC327" t="s">
        <v>644</v>
      </c>
    </row>
    <row r="328" spans="1:29">
      <c r="A328" t="s">
        <v>978</v>
      </c>
      <c r="B328" t="s">
        <v>911</v>
      </c>
      <c r="C328" t="s">
        <v>144</v>
      </c>
      <c r="D328">
        <v>55.077674999999999</v>
      </c>
      <c r="E328">
        <v>-111.945454</v>
      </c>
      <c r="F328">
        <v>453.54</v>
      </c>
      <c r="G328">
        <v>5</v>
      </c>
      <c r="H328">
        <v>240</v>
      </c>
      <c r="I328">
        <v>90</v>
      </c>
      <c r="J328">
        <v>130</v>
      </c>
      <c r="K328">
        <v>7500</v>
      </c>
      <c r="L328">
        <v>10</v>
      </c>
      <c r="M328">
        <v>0.44</v>
      </c>
      <c r="N328">
        <v>16</v>
      </c>
      <c r="O328">
        <v>0.19</v>
      </c>
      <c r="P328">
        <v>0.14000000000000001</v>
      </c>
      <c r="Q328">
        <v>15</v>
      </c>
      <c r="R328">
        <v>10590</v>
      </c>
      <c r="S328">
        <v>3</v>
      </c>
      <c r="T328">
        <v>84</v>
      </c>
      <c r="U328">
        <v>903</v>
      </c>
      <c r="V328">
        <v>44</v>
      </c>
      <c r="W328">
        <v>19087.98</v>
      </c>
      <c r="X328">
        <v>1.018</v>
      </c>
      <c r="Y328">
        <v>8.8000000000000007</v>
      </c>
      <c r="AC328" t="s">
        <v>644</v>
      </c>
    </row>
    <row r="329" spans="1:29">
      <c r="A329" t="s">
        <v>979</v>
      </c>
      <c r="B329" t="s">
        <v>911</v>
      </c>
      <c r="C329" t="s">
        <v>144</v>
      </c>
      <c r="D329">
        <v>55.028027000000002</v>
      </c>
      <c r="E329">
        <v>-113.09393</v>
      </c>
      <c r="F329">
        <v>416.05</v>
      </c>
      <c r="G329">
        <v>3.8</v>
      </c>
      <c r="H329">
        <v>176</v>
      </c>
      <c r="I329">
        <v>48</v>
      </c>
      <c r="J329">
        <v>72</v>
      </c>
      <c r="K329">
        <v>7520</v>
      </c>
      <c r="L329">
        <v>11</v>
      </c>
      <c r="M329">
        <v>13</v>
      </c>
      <c r="N329">
        <v>8</v>
      </c>
      <c r="O329">
        <v>0.05</v>
      </c>
      <c r="P329">
        <v>0.03</v>
      </c>
      <c r="Q329">
        <v>18</v>
      </c>
      <c r="R329">
        <v>10720</v>
      </c>
      <c r="S329">
        <v>2</v>
      </c>
      <c r="T329">
        <v>17</v>
      </c>
      <c r="U329">
        <v>105</v>
      </c>
      <c r="V329">
        <v>161</v>
      </c>
      <c r="W329">
        <v>17945.009999999998</v>
      </c>
      <c r="X329">
        <v>1.02</v>
      </c>
      <c r="Y329">
        <v>8.4499999999999993</v>
      </c>
      <c r="AC329" t="s">
        <v>644</v>
      </c>
    </row>
    <row r="330" spans="1:29">
      <c r="A330" t="s">
        <v>980</v>
      </c>
      <c r="B330" t="s">
        <v>911</v>
      </c>
      <c r="C330" t="s">
        <v>144</v>
      </c>
      <c r="D330">
        <v>55.164262999999998</v>
      </c>
      <c r="E330">
        <v>-114.497806</v>
      </c>
      <c r="F330">
        <v>716.28</v>
      </c>
      <c r="G330">
        <v>5.3</v>
      </c>
      <c r="H330">
        <v>304</v>
      </c>
      <c r="I330">
        <v>98</v>
      </c>
      <c r="J330">
        <v>190</v>
      </c>
      <c r="K330">
        <v>10600</v>
      </c>
      <c r="L330">
        <v>19</v>
      </c>
      <c r="M330">
        <v>5.8</v>
      </c>
      <c r="N330">
        <v>39</v>
      </c>
      <c r="O330">
        <v>0.2</v>
      </c>
      <c r="Q330">
        <v>31</v>
      </c>
      <c r="R330">
        <v>16400</v>
      </c>
      <c r="S330">
        <v>9</v>
      </c>
      <c r="T330">
        <v>16</v>
      </c>
      <c r="V330">
        <v>1120</v>
      </c>
      <c r="W330">
        <v>27878.68</v>
      </c>
      <c r="X330">
        <v>1.022</v>
      </c>
      <c r="Y330">
        <v>8</v>
      </c>
      <c r="AC330" t="s">
        <v>644</v>
      </c>
    </row>
    <row r="331" spans="1:29">
      <c r="A331" t="s">
        <v>981</v>
      </c>
      <c r="B331" t="s">
        <v>911</v>
      </c>
      <c r="C331" t="s">
        <v>144</v>
      </c>
      <c r="D331">
        <v>55.252563000000002</v>
      </c>
      <c r="E331">
        <v>-112.115804</v>
      </c>
      <c r="F331">
        <v>393.19</v>
      </c>
      <c r="G331">
        <v>2.7</v>
      </c>
      <c r="H331">
        <v>42</v>
      </c>
      <c r="I331">
        <v>35</v>
      </c>
      <c r="J331">
        <v>21</v>
      </c>
      <c r="K331">
        <v>4125</v>
      </c>
      <c r="L331">
        <v>12</v>
      </c>
      <c r="M331">
        <v>1</v>
      </c>
      <c r="N331">
        <v>7</v>
      </c>
      <c r="Q331">
        <v>3.9</v>
      </c>
      <c r="R331">
        <v>5111</v>
      </c>
      <c r="S331">
        <v>5</v>
      </c>
      <c r="T331">
        <v>87</v>
      </c>
      <c r="U331">
        <v>427</v>
      </c>
      <c r="V331">
        <v>440</v>
      </c>
      <c r="W331">
        <v>9680.48</v>
      </c>
      <c r="X331">
        <v>1.006</v>
      </c>
      <c r="Y331">
        <v>9.0299999999999994</v>
      </c>
      <c r="AC331" t="s">
        <v>644</v>
      </c>
    </row>
    <row r="332" spans="1:29">
      <c r="A332" t="s">
        <v>982</v>
      </c>
      <c r="B332" t="s">
        <v>911</v>
      </c>
      <c r="C332" t="s">
        <v>144</v>
      </c>
      <c r="D332">
        <v>55.268048</v>
      </c>
      <c r="E332">
        <v>-112.61410600000001</v>
      </c>
      <c r="F332">
        <v>292</v>
      </c>
      <c r="G332">
        <v>0.8</v>
      </c>
      <c r="H332">
        <v>20</v>
      </c>
      <c r="I332">
        <v>16</v>
      </c>
      <c r="J332">
        <v>8</v>
      </c>
      <c r="K332">
        <v>1830</v>
      </c>
      <c r="L332">
        <v>4.7</v>
      </c>
      <c r="M332">
        <v>0.3</v>
      </c>
      <c r="N332">
        <v>7</v>
      </c>
      <c r="O332">
        <v>0.03</v>
      </c>
      <c r="P332">
        <v>0.03</v>
      </c>
      <c r="Q332">
        <v>1</v>
      </c>
      <c r="R332">
        <v>2186</v>
      </c>
      <c r="T332">
        <v>147</v>
      </c>
      <c r="U332">
        <v>172</v>
      </c>
      <c r="V332">
        <v>758</v>
      </c>
      <c r="W332">
        <v>4782.03</v>
      </c>
      <c r="X332">
        <v>1.008</v>
      </c>
      <c r="Y332">
        <v>8.48</v>
      </c>
      <c r="AC332" t="s">
        <v>644</v>
      </c>
    </row>
    <row r="333" spans="1:29">
      <c r="A333" t="s">
        <v>983</v>
      </c>
      <c r="B333" t="s">
        <v>911</v>
      </c>
      <c r="C333" t="s">
        <v>144</v>
      </c>
      <c r="D333">
        <v>55.237302999999997</v>
      </c>
      <c r="E333">
        <v>-113.48609</v>
      </c>
      <c r="F333">
        <v>395.63</v>
      </c>
      <c r="G333">
        <v>2</v>
      </c>
      <c r="H333">
        <v>106</v>
      </c>
      <c r="I333">
        <v>47</v>
      </c>
      <c r="J333">
        <v>46</v>
      </c>
      <c r="K333">
        <v>3900</v>
      </c>
      <c r="L333">
        <v>5.5</v>
      </c>
      <c r="M333">
        <v>3.4</v>
      </c>
      <c r="N333">
        <v>16</v>
      </c>
      <c r="Q333">
        <v>6</v>
      </c>
      <c r="R333">
        <v>6358</v>
      </c>
      <c r="S333">
        <v>4</v>
      </c>
      <c r="T333">
        <v>148</v>
      </c>
      <c r="U333">
        <v>158</v>
      </c>
      <c r="V333">
        <v>372</v>
      </c>
      <c r="W333">
        <v>11270.91</v>
      </c>
      <c r="X333">
        <v>1.014</v>
      </c>
      <c r="Y333">
        <v>8.35</v>
      </c>
      <c r="AC333" t="s">
        <v>644</v>
      </c>
    </row>
    <row r="334" spans="1:29">
      <c r="A334" t="s">
        <v>984</v>
      </c>
      <c r="B334" t="s">
        <v>911</v>
      </c>
      <c r="C334" t="s">
        <v>144</v>
      </c>
      <c r="D334">
        <v>55.28181</v>
      </c>
      <c r="E334">
        <v>-113.47684</v>
      </c>
      <c r="F334">
        <v>432.82</v>
      </c>
      <c r="G334">
        <v>3</v>
      </c>
      <c r="H334">
        <v>180</v>
      </c>
      <c r="I334">
        <v>26</v>
      </c>
      <c r="J334">
        <v>33</v>
      </c>
      <c r="K334">
        <v>4120</v>
      </c>
      <c r="L334">
        <v>5.7</v>
      </c>
      <c r="M334">
        <v>3.4</v>
      </c>
      <c r="N334">
        <v>10</v>
      </c>
      <c r="O334">
        <v>0.04</v>
      </c>
      <c r="P334">
        <v>0.02</v>
      </c>
      <c r="Q334">
        <v>5</v>
      </c>
      <c r="R334">
        <v>5453</v>
      </c>
      <c r="S334">
        <v>3</v>
      </c>
      <c r="T334">
        <v>18</v>
      </c>
      <c r="U334">
        <v>373</v>
      </c>
      <c r="V334">
        <v>240</v>
      </c>
      <c r="W334">
        <v>9843.68</v>
      </c>
      <c r="X334">
        <v>1.012</v>
      </c>
      <c r="Y334">
        <v>8.5399999999999991</v>
      </c>
      <c r="AC334" t="s">
        <v>644</v>
      </c>
    </row>
    <row r="335" spans="1:29">
      <c r="A335" t="s">
        <v>985</v>
      </c>
      <c r="B335" t="s">
        <v>911</v>
      </c>
      <c r="C335" t="s">
        <v>144</v>
      </c>
      <c r="D335">
        <v>55.439616999999998</v>
      </c>
      <c r="E335">
        <v>-112.946635</v>
      </c>
      <c r="F335">
        <v>454.15</v>
      </c>
      <c r="G335">
        <v>2</v>
      </c>
      <c r="H335">
        <v>60</v>
      </c>
      <c r="I335">
        <v>22</v>
      </c>
      <c r="J335">
        <v>24</v>
      </c>
      <c r="K335">
        <v>2970</v>
      </c>
      <c r="L335">
        <v>9</v>
      </c>
      <c r="M335">
        <v>0.6</v>
      </c>
      <c r="N335">
        <v>11</v>
      </c>
      <c r="Q335">
        <v>2.4</v>
      </c>
      <c r="R335">
        <v>3739</v>
      </c>
      <c r="S335">
        <v>2</v>
      </c>
      <c r="T335">
        <v>28</v>
      </c>
      <c r="U335">
        <v>554</v>
      </c>
      <c r="V335">
        <v>357</v>
      </c>
      <c r="W335">
        <v>7480</v>
      </c>
      <c r="X335">
        <v>1.0089999999999999</v>
      </c>
      <c r="Y335">
        <v>9.0399999999999991</v>
      </c>
      <c r="AC335" t="s">
        <v>644</v>
      </c>
    </row>
    <row r="336" spans="1:29">
      <c r="A336" t="s">
        <v>986</v>
      </c>
      <c r="B336" t="s">
        <v>911</v>
      </c>
      <c r="C336" t="s">
        <v>144</v>
      </c>
      <c r="D336">
        <v>55.454180000000001</v>
      </c>
      <c r="E336">
        <v>-114.061307</v>
      </c>
      <c r="F336">
        <v>636.41999999999996</v>
      </c>
      <c r="G336">
        <v>4.5999999999999996</v>
      </c>
      <c r="H336">
        <v>130</v>
      </c>
      <c r="I336">
        <v>59</v>
      </c>
      <c r="J336">
        <v>97</v>
      </c>
      <c r="K336">
        <v>8000</v>
      </c>
      <c r="L336">
        <v>15</v>
      </c>
      <c r="M336">
        <v>3.9</v>
      </c>
      <c r="N336">
        <v>26</v>
      </c>
      <c r="Q336">
        <v>13</v>
      </c>
      <c r="R336">
        <v>11000</v>
      </c>
      <c r="S336">
        <v>6</v>
      </c>
      <c r="T336">
        <v>21</v>
      </c>
      <c r="V336">
        <v>1320</v>
      </c>
      <c r="W336">
        <v>19246.02</v>
      </c>
      <c r="X336">
        <v>1.0169999999999999</v>
      </c>
      <c r="Y336">
        <v>8.1999999999999993</v>
      </c>
      <c r="AC336" t="s">
        <v>644</v>
      </c>
    </row>
    <row r="337" spans="1:29">
      <c r="A337" t="s">
        <v>987</v>
      </c>
      <c r="B337" t="s">
        <v>911</v>
      </c>
      <c r="C337" t="s">
        <v>144</v>
      </c>
      <c r="D337">
        <v>55.399019000000003</v>
      </c>
      <c r="E337">
        <v>-118.452805</v>
      </c>
      <c r="F337">
        <v>1341.12</v>
      </c>
      <c r="G337">
        <v>4.8</v>
      </c>
      <c r="H337">
        <v>202</v>
      </c>
      <c r="I337">
        <v>80</v>
      </c>
      <c r="J337">
        <v>89</v>
      </c>
      <c r="K337">
        <v>7875</v>
      </c>
      <c r="L337">
        <v>5.6</v>
      </c>
      <c r="M337">
        <v>2.2999999999999998</v>
      </c>
      <c r="N337">
        <v>149</v>
      </c>
      <c r="O337">
        <v>0.12</v>
      </c>
      <c r="P337">
        <v>7.0000000000000007E-2</v>
      </c>
      <c r="Q337">
        <v>55</v>
      </c>
      <c r="R337">
        <v>11290</v>
      </c>
      <c r="S337">
        <v>2</v>
      </c>
      <c r="T337">
        <v>59</v>
      </c>
      <c r="U337">
        <v>64</v>
      </c>
      <c r="V337">
        <v>147</v>
      </c>
      <c r="W337">
        <v>19024.759999999998</v>
      </c>
      <c r="Y337">
        <v>8.2200000000000006</v>
      </c>
      <c r="AC337" t="s">
        <v>644</v>
      </c>
    </row>
    <row r="338" spans="1:29">
      <c r="A338" t="s">
        <v>988</v>
      </c>
      <c r="B338" t="s">
        <v>911</v>
      </c>
      <c r="C338" t="s">
        <v>144</v>
      </c>
      <c r="D338">
        <v>55.494557</v>
      </c>
      <c r="E338">
        <v>-112.446037</v>
      </c>
      <c r="F338">
        <v>537.66999999999996</v>
      </c>
      <c r="G338">
        <v>5</v>
      </c>
      <c r="H338">
        <v>142</v>
      </c>
      <c r="I338">
        <v>40</v>
      </c>
      <c r="J338">
        <v>75</v>
      </c>
      <c r="K338">
        <v>5720</v>
      </c>
      <c r="L338">
        <v>11</v>
      </c>
      <c r="M338">
        <v>0.2</v>
      </c>
      <c r="N338">
        <v>34</v>
      </c>
      <c r="O338">
        <v>0.05</v>
      </c>
      <c r="P338">
        <v>0.23</v>
      </c>
      <c r="Q338">
        <v>5</v>
      </c>
      <c r="R338">
        <v>8190</v>
      </c>
      <c r="T338">
        <v>44</v>
      </c>
      <c r="U338">
        <v>511</v>
      </c>
      <c r="V338">
        <v>638</v>
      </c>
      <c r="W338">
        <v>14979</v>
      </c>
      <c r="X338">
        <v>1.016</v>
      </c>
      <c r="Y338">
        <v>8.6999999999999993</v>
      </c>
      <c r="AC338" t="s">
        <v>644</v>
      </c>
    </row>
    <row r="339" spans="1:29">
      <c r="A339" t="s">
        <v>989</v>
      </c>
      <c r="B339" t="s">
        <v>911</v>
      </c>
      <c r="C339" t="s">
        <v>144</v>
      </c>
      <c r="D339">
        <v>55.538642000000003</v>
      </c>
      <c r="E339">
        <v>-113.430131</v>
      </c>
      <c r="F339">
        <v>599.24</v>
      </c>
      <c r="G339">
        <v>3.7</v>
      </c>
      <c r="H339">
        <v>130</v>
      </c>
      <c r="I339">
        <v>90</v>
      </c>
      <c r="J339">
        <v>90</v>
      </c>
      <c r="K339">
        <v>6120</v>
      </c>
      <c r="L339">
        <v>13</v>
      </c>
      <c r="M339">
        <v>2.2000000000000002</v>
      </c>
      <c r="N339">
        <v>33</v>
      </c>
      <c r="O339">
        <v>0.06</v>
      </c>
      <c r="Q339">
        <v>6.9</v>
      </c>
      <c r="R339">
        <v>8635</v>
      </c>
      <c r="T339">
        <v>68</v>
      </c>
      <c r="U339">
        <v>459</v>
      </c>
      <c r="V339">
        <v>539</v>
      </c>
      <c r="W339">
        <v>15557.37</v>
      </c>
      <c r="X339">
        <v>1.01</v>
      </c>
      <c r="Y339">
        <v>8.6999999999999993</v>
      </c>
      <c r="AC339" t="s">
        <v>644</v>
      </c>
    </row>
    <row r="340" spans="1:29">
      <c r="A340" t="s">
        <v>775</v>
      </c>
      <c r="B340" t="s">
        <v>911</v>
      </c>
      <c r="C340" t="s">
        <v>144</v>
      </c>
      <c r="D340">
        <v>55.508901000000002</v>
      </c>
      <c r="E340">
        <v>-117.33113400000001</v>
      </c>
      <c r="F340">
        <v>950.98</v>
      </c>
      <c r="G340">
        <v>3.5</v>
      </c>
      <c r="H340">
        <v>150</v>
      </c>
      <c r="I340">
        <v>76</v>
      </c>
      <c r="J340">
        <v>23</v>
      </c>
      <c r="K340">
        <v>12600</v>
      </c>
      <c r="L340">
        <v>10</v>
      </c>
      <c r="M340">
        <v>4.2</v>
      </c>
      <c r="N340">
        <v>41</v>
      </c>
      <c r="Q340">
        <v>4.0999999999999996</v>
      </c>
      <c r="R340">
        <v>15670</v>
      </c>
      <c r="S340">
        <v>11</v>
      </c>
      <c r="T340">
        <v>14</v>
      </c>
      <c r="U340">
        <v>1036</v>
      </c>
      <c r="V340">
        <v>1500</v>
      </c>
      <c r="W340">
        <v>29008.52</v>
      </c>
      <c r="X340">
        <v>1.0249999999999999</v>
      </c>
      <c r="Y340">
        <v>8.75</v>
      </c>
      <c r="AC340" t="s">
        <v>644</v>
      </c>
    </row>
    <row r="341" spans="1:29">
      <c r="A341" t="s">
        <v>990</v>
      </c>
      <c r="B341" t="s">
        <v>911</v>
      </c>
      <c r="C341" t="s">
        <v>144</v>
      </c>
      <c r="D341">
        <v>55.630409</v>
      </c>
      <c r="E341">
        <v>-114.560997</v>
      </c>
      <c r="F341">
        <v>652.27</v>
      </c>
      <c r="G341">
        <v>2.5</v>
      </c>
      <c r="H341">
        <v>120</v>
      </c>
      <c r="I341">
        <v>51</v>
      </c>
      <c r="J341">
        <v>70</v>
      </c>
      <c r="K341">
        <v>5320</v>
      </c>
      <c r="L341">
        <v>11</v>
      </c>
      <c r="M341">
        <v>0.3</v>
      </c>
      <c r="N341">
        <v>21</v>
      </c>
      <c r="P341">
        <v>0.06</v>
      </c>
      <c r="Q341">
        <v>5</v>
      </c>
      <c r="R341">
        <v>7770</v>
      </c>
      <c r="S341">
        <v>4</v>
      </c>
      <c r="T341">
        <v>72</v>
      </c>
      <c r="U341">
        <v>610</v>
      </c>
      <c r="V341">
        <v>359</v>
      </c>
      <c r="W341">
        <v>14256.26</v>
      </c>
      <c r="X341">
        <v>1.014</v>
      </c>
      <c r="Y341">
        <v>9.02</v>
      </c>
      <c r="AC341" t="s">
        <v>644</v>
      </c>
    </row>
    <row r="342" spans="1:29">
      <c r="A342" t="s">
        <v>872</v>
      </c>
      <c r="B342" t="s">
        <v>911</v>
      </c>
      <c r="C342" t="s">
        <v>144</v>
      </c>
      <c r="D342">
        <v>55.718266999999997</v>
      </c>
      <c r="E342">
        <v>-117.75601</v>
      </c>
      <c r="F342">
        <v>890.02</v>
      </c>
      <c r="G342">
        <v>2.4</v>
      </c>
      <c r="H342">
        <v>117</v>
      </c>
      <c r="I342">
        <v>40</v>
      </c>
      <c r="J342">
        <v>33</v>
      </c>
      <c r="K342">
        <v>4020</v>
      </c>
      <c r="L342">
        <v>5</v>
      </c>
      <c r="M342">
        <v>0.2</v>
      </c>
      <c r="N342">
        <v>18</v>
      </c>
      <c r="Q342">
        <v>8</v>
      </c>
      <c r="R342">
        <v>6780</v>
      </c>
      <c r="S342">
        <v>5</v>
      </c>
      <c r="T342">
        <v>316</v>
      </c>
      <c r="U342">
        <v>58</v>
      </c>
      <c r="V342">
        <v>404</v>
      </c>
      <c r="W342">
        <v>12079.88</v>
      </c>
      <c r="X342">
        <v>1.0149999999999999</v>
      </c>
      <c r="Y342">
        <v>8.0500000000000007</v>
      </c>
      <c r="AC342" t="s">
        <v>644</v>
      </c>
    </row>
    <row r="343" spans="1:29">
      <c r="A343" t="s">
        <v>991</v>
      </c>
      <c r="B343" t="s">
        <v>911</v>
      </c>
      <c r="C343" t="s">
        <v>144</v>
      </c>
      <c r="D343">
        <v>55.746254</v>
      </c>
      <c r="E343">
        <v>-111.33523700000001</v>
      </c>
      <c r="F343">
        <v>294.13</v>
      </c>
      <c r="G343">
        <v>1.2</v>
      </c>
      <c r="H343">
        <v>18</v>
      </c>
      <c r="I343">
        <v>12</v>
      </c>
      <c r="J343">
        <v>14</v>
      </c>
      <c r="K343">
        <v>2640</v>
      </c>
      <c r="L343">
        <v>7.3</v>
      </c>
      <c r="M343">
        <v>0.5</v>
      </c>
      <c r="N343">
        <v>8</v>
      </c>
      <c r="Q343">
        <v>1.7</v>
      </c>
      <c r="R343">
        <v>3362</v>
      </c>
      <c r="S343">
        <v>3</v>
      </c>
      <c r="T343">
        <v>38</v>
      </c>
      <c r="U343">
        <v>308</v>
      </c>
      <c r="V343">
        <v>488</v>
      </c>
      <c r="W343">
        <v>6565</v>
      </c>
      <c r="X343">
        <v>1.004</v>
      </c>
      <c r="Y343">
        <v>8.76</v>
      </c>
      <c r="AC343" t="s">
        <v>644</v>
      </c>
    </row>
    <row r="344" spans="1:29">
      <c r="A344" t="s">
        <v>992</v>
      </c>
      <c r="B344" t="s">
        <v>911</v>
      </c>
      <c r="C344" t="s">
        <v>144</v>
      </c>
      <c r="D344">
        <v>55.790449000000002</v>
      </c>
      <c r="E344">
        <v>-114.32878100000001</v>
      </c>
      <c r="F344">
        <v>551.69000000000005</v>
      </c>
      <c r="G344">
        <v>2</v>
      </c>
      <c r="H344">
        <v>46</v>
      </c>
      <c r="I344">
        <v>37</v>
      </c>
      <c r="J344">
        <v>39</v>
      </c>
      <c r="K344">
        <v>4180</v>
      </c>
      <c r="L344">
        <v>8.5</v>
      </c>
      <c r="M344">
        <v>1.3</v>
      </c>
      <c r="N344">
        <v>9</v>
      </c>
      <c r="Q344">
        <v>4</v>
      </c>
      <c r="R344">
        <v>5770</v>
      </c>
      <c r="S344">
        <v>3</v>
      </c>
      <c r="T344">
        <v>102</v>
      </c>
      <c r="U344">
        <v>377</v>
      </c>
      <c r="V344">
        <v>343</v>
      </c>
      <c r="W344">
        <v>10600.06</v>
      </c>
      <c r="X344">
        <v>1.012</v>
      </c>
      <c r="Y344">
        <v>8.8000000000000007</v>
      </c>
      <c r="AC344" t="s">
        <v>644</v>
      </c>
    </row>
    <row r="345" spans="1:29">
      <c r="A345" t="s">
        <v>993</v>
      </c>
      <c r="B345" t="s">
        <v>911</v>
      </c>
      <c r="C345" t="s">
        <v>144</v>
      </c>
      <c r="D345">
        <v>55.762988</v>
      </c>
      <c r="E345">
        <v>-118.11608699999999</v>
      </c>
      <c r="F345">
        <v>914.4</v>
      </c>
      <c r="G345">
        <v>2.7</v>
      </c>
      <c r="H345">
        <v>150</v>
      </c>
      <c r="I345">
        <v>50</v>
      </c>
      <c r="J345">
        <v>46</v>
      </c>
      <c r="K345">
        <v>7520</v>
      </c>
      <c r="L345">
        <v>6.2</v>
      </c>
      <c r="M345">
        <v>4.3</v>
      </c>
      <c r="N345">
        <v>31</v>
      </c>
      <c r="O345">
        <v>0.13</v>
      </c>
      <c r="Q345">
        <v>5</v>
      </c>
      <c r="R345">
        <v>10630</v>
      </c>
      <c r="S345">
        <v>8</v>
      </c>
      <c r="T345">
        <v>79</v>
      </c>
      <c r="U345">
        <v>921</v>
      </c>
      <c r="V345">
        <v>885</v>
      </c>
      <c r="W345">
        <v>20022.02</v>
      </c>
      <c r="X345">
        <v>1.018</v>
      </c>
      <c r="Y345">
        <v>8.98</v>
      </c>
      <c r="AC345" t="s">
        <v>644</v>
      </c>
    </row>
    <row r="346" spans="1:29">
      <c r="A346" t="s">
        <v>994</v>
      </c>
      <c r="B346" t="s">
        <v>911</v>
      </c>
      <c r="C346" t="s">
        <v>144</v>
      </c>
      <c r="D346">
        <v>55.812559999999998</v>
      </c>
      <c r="E346">
        <v>-114.796725</v>
      </c>
      <c r="F346">
        <v>545.59</v>
      </c>
      <c r="G346">
        <v>1.7</v>
      </c>
      <c r="H346">
        <v>109</v>
      </c>
      <c r="I346">
        <v>55</v>
      </c>
      <c r="J346">
        <v>20</v>
      </c>
      <c r="K346">
        <v>4000</v>
      </c>
      <c r="L346">
        <v>4.2</v>
      </c>
      <c r="M346">
        <v>0.3</v>
      </c>
      <c r="N346">
        <v>0.5</v>
      </c>
      <c r="O346">
        <v>0.1</v>
      </c>
      <c r="Q346">
        <v>3.6</v>
      </c>
      <c r="R346">
        <v>5360</v>
      </c>
      <c r="S346">
        <v>4</v>
      </c>
      <c r="T346">
        <v>947</v>
      </c>
      <c r="U346">
        <v>543</v>
      </c>
      <c r="V346">
        <v>692</v>
      </c>
      <c r="W346">
        <v>11767.8</v>
      </c>
      <c r="X346">
        <v>1.0089999999999999</v>
      </c>
      <c r="Y346">
        <v>8.7799999999999994</v>
      </c>
      <c r="AC346" t="s">
        <v>644</v>
      </c>
    </row>
    <row r="347" spans="1:29">
      <c r="A347" t="s">
        <v>995</v>
      </c>
      <c r="B347" t="s">
        <v>911</v>
      </c>
      <c r="C347" t="s">
        <v>144</v>
      </c>
      <c r="D347">
        <v>55.844571999999999</v>
      </c>
      <c r="E347">
        <v>-118.775397</v>
      </c>
      <c r="F347">
        <v>995.17</v>
      </c>
      <c r="G347">
        <v>5.7</v>
      </c>
      <c r="H347">
        <v>212</v>
      </c>
      <c r="I347">
        <v>80</v>
      </c>
      <c r="J347">
        <v>130</v>
      </c>
      <c r="K347">
        <v>10375</v>
      </c>
      <c r="L347">
        <v>3.6</v>
      </c>
      <c r="M347">
        <v>155</v>
      </c>
      <c r="N347">
        <v>36</v>
      </c>
      <c r="O347">
        <v>0.21</v>
      </c>
      <c r="Q347">
        <v>81</v>
      </c>
      <c r="R347">
        <v>14940</v>
      </c>
      <c r="S347">
        <v>16</v>
      </c>
      <c r="T347">
        <v>3</v>
      </c>
      <c r="U347">
        <v>121</v>
      </c>
      <c r="V347">
        <v>212</v>
      </c>
      <c r="W347">
        <v>24949.17</v>
      </c>
      <c r="X347">
        <v>1.0229999999999999</v>
      </c>
      <c r="Y347">
        <v>8.32</v>
      </c>
      <c r="AC347" t="s">
        <v>644</v>
      </c>
    </row>
    <row r="348" spans="1:29">
      <c r="A348" t="s">
        <v>996</v>
      </c>
      <c r="B348" t="s">
        <v>911</v>
      </c>
      <c r="C348" t="s">
        <v>144</v>
      </c>
      <c r="D348">
        <v>55.863407000000002</v>
      </c>
      <c r="E348">
        <v>-119.55658200000001</v>
      </c>
      <c r="F348">
        <v>1275.8900000000001</v>
      </c>
      <c r="G348">
        <v>3.4</v>
      </c>
      <c r="H348">
        <v>209</v>
      </c>
      <c r="I348">
        <v>54</v>
      </c>
      <c r="J348">
        <v>68</v>
      </c>
      <c r="K348">
        <v>6340</v>
      </c>
      <c r="L348">
        <v>3</v>
      </c>
      <c r="N348">
        <v>20</v>
      </c>
      <c r="O348">
        <v>27</v>
      </c>
      <c r="P348">
        <v>0.9</v>
      </c>
      <c r="Q348">
        <v>51</v>
      </c>
      <c r="R348">
        <v>9780</v>
      </c>
      <c r="S348">
        <v>10</v>
      </c>
      <c r="T348">
        <v>8</v>
      </c>
      <c r="V348">
        <v>1560</v>
      </c>
      <c r="W348">
        <v>17435.27</v>
      </c>
      <c r="X348">
        <v>1.0089999999999999</v>
      </c>
      <c r="Y348">
        <v>7.25</v>
      </c>
      <c r="AC348" t="s">
        <v>644</v>
      </c>
    </row>
    <row r="349" spans="1:29">
      <c r="A349" t="s">
        <v>997</v>
      </c>
      <c r="B349" t="s">
        <v>911</v>
      </c>
      <c r="C349" t="s">
        <v>144</v>
      </c>
      <c r="D349">
        <v>56.074919999999999</v>
      </c>
      <c r="E349">
        <v>-116.579921</v>
      </c>
      <c r="F349">
        <v>701.04</v>
      </c>
      <c r="G349">
        <v>7.5</v>
      </c>
      <c r="H349">
        <v>300</v>
      </c>
      <c r="I349">
        <v>170</v>
      </c>
      <c r="J349">
        <v>54</v>
      </c>
      <c r="K349">
        <v>11500</v>
      </c>
      <c r="L349">
        <v>11</v>
      </c>
      <c r="M349">
        <v>2.2000000000000002</v>
      </c>
      <c r="N349">
        <v>53</v>
      </c>
      <c r="O349">
        <v>0.17</v>
      </c>
      <c r="Q349">
        <v>0.75</v>
      </c>
      <c r="R349">
        <v>14470</v>
      </c>
      <c r="S349">
        <v>5</v>
      </c>
      <c r="T349">
        <v>109</v>
      </c>
      <c r="U349">
        <v>459</v>
      </c>
      <c r="V349">
        <v>6076</v>
      </c>
      <c r="W349">
        <v>30084.53</v>
      </c>
      <c r="X349">
        <v>1.026</v>
      </c>
      <c r="Y349">
        <v>8.92</v>
      </c>
      <c r="AC349" t="s">
        <v>644</v>
      </c>
    </row>
    <row r="350" spans="1:29">
      <c r="A350" t="s">
        <v>998</v>
      </c>
      <c r="B350" t="s">
        <v>911</v>
      </c>
      <c r="C350" t="s">
        <v>144</v>
      </c>
      <c r="D350">
        <v>56.328983999999998</v>
      </c>
      <c r="E350">
        <v>-117.963978</v>
      </c>
      <c r="F350">
        <v>869.29</v>
      </c>
      <c r="G350">
        <v>2</v>
      </c>
      <c r="H350">
        <v>41</v>
      </c>
      <c r="I350">
        <v>40</v>
      </c>
      <c r="J350">
        <v>23</v>
      </c>
      <c r="K350">
        <v>5960</v>
      </c>
      <c r="L350">
        <v>10</v>
      </c>
      <c r="M350">
        <v>2.4</v>
      </c>
      <c r="N350">
        <v>27</v>
      </c>
      <c r="O350">
        <v>0.06</v>
      </c>
      <c r="Q350">
        <v>1.6</v>
      </c>
      <c r="R350">
        <v>5929</v>
      </c>
      <c r="S350">
        <v>4</v>
      </c>
      <c r="T350">
        <v>99</v>
      </c>
      <c r="U350">
        <v>809</v>
      </c>
      <c r="V350">
        <v>4255</v>
      </c>
      <c r="W350">
        <v>15057.59</v>
      </c>
      <c r="X350">
        <v>1.014</v>
      </c>
      <c r="Y350">
        <v>8.44</v>
      </c>
      <c r="AC350" t="s">
        <v>644</v>
      </c>
    </row>
    <row r="351" spans="1:29">
      <c r="A351" t="s">
        <v>999</v>
      </c>
      <c r="B351" t="s">
        <v>911</v>
      </c>
      <c r="C351" t="s">
        <v>144</v>
      </c>
      <c r="D351">
        <v>56.504421000000001</v>
      </c>
      <c r="E351">
        <v>-117.97131299999999</v>
      </c>
      <c r="F351">
        <v>739.75</v>
      </c>
      <c r="G351">
        <v>4.8</v>
      </c>
      <c r="H351">
        <v>150</v>
      </c>
      <c r="I351">
        <v>88</v>
      </c>
      <c r="J351">
        <v>78</v>
      </c>
      <c r="K351">
        <v>13300</v>
      </c>
      <c r="L351">
        <v>12</v>
      </c>
      <c r="M351">
        <v>2.2000000000000002</v>
      </c>
      <c r="N351">
        <v>52</v>
      </c>
      <c r="Q351">
        <v>3.6</v>
      </c>
      <c r="R351">
        <v>18130</v>
      </c>
      <c r="S351">
        <v>14</v>
      </c>
      <c r="T351">
        <v>78</v>
      </c>
      <c r="U351">
        <v>1200</v>
      </c>
      <c r="V351">
        <v>338</v>
      </c>
      <c r="W351">
        <v>32407.66</v>
      </c>
      <c r="X351">
        <v>1.028</v>
      </c>
      <c r="Y351">
        <v>9.0500000000000007</v>
      </c>
      <c r="AC351" t="s">
        <v>644</v>
      </c>
    </row>
    <row r="352" spans="1:29">
      <c r="A352" t="s">
        <v>1000</v>
      </c>
      <c r="B352" t="s">
        <v>911</v>
      </c>
      <c r="C352" t="s">
        <v>144</v>
      </c>
      <c r="D352">
        <v>56.474634000000002</v>
      </c>
      <c r="E352">
        <v>-118.040007</v>
      </c>
      <c r="F352">
        <v>764.44</v>
      </c>
      <c r="G352">
        <v>4.9000000000000004</v>
      </c>
      <c r="H352">
        <v>330</v>
      </c>
      <c r="I352">
        <v>87</v>
      </c>
      <c r="J352">
        <v>240</v>
      </c>
      <c r="K352">
        <v>13300</v>
      </c>
      <c r="L352">
        <v>9.3000000000000007</v>
      </c>
      <c r="M352">
        <v>9.5</v>
      </c>
      <c r="N352">
        <v>58</v>
      </c>
      <c r="O352">
        <v>0.15</v>
      </c>
      <c r="Q352">
        <v>10</v>
      </c>
      <c r="R352">
        <v>20820</v>
      </c>
      <c r="S352">
        <v>16</v>
      </c>
      <c r="T352">
        <v>35</v>
      </c>
      <c r="U352">
        <v>612</v>
      </c>
      <c r="V352">
        <v>585</v>
      </c>
      <c r="W352">
        <v>35793.800000000003</v>
      </c>
      <c r="X352">
        <v>1.03</v>
      </c>
      <c r="Y352">
        <v>8.75</v>
      </c>
      <c r="AC352" t="s">
        <v>644</v>
      </c>
    </row>
    <row r="353" spans="1:29">
      <c r="A353" t="s">
        <v>1001</v>
      </c>
      <c r="B353" t="s">
        <v>911</v>
      </c>
      <c r="C353" t="s">
        <v>144</v>
      </c>
      <c r="D353">
        <v>56.546531000000002</v>
      </c>
      <c r="E353">
        <v>-118.22282</v>
      </c>
      <c r="F353">
        <v>813.21</v>
      </c>
      <c r="G353">
        <v>3.6</v>
      </c>
      <c r="H353">
        <v>47</v>
      </c>
      <c r="I353">
        <v>53</v>
      </c>
      <c r="J353">
        <v>11</v>
      </c>
      <c r="K353">
        <v>8500</v>
      </c>
      <c r="L353">
        <v>13</v>
      </c>
      <c r="M353">
        <v>3.7</v>
      </c>
      <c r="N353">
        <v>16</v>
      </c>
      <c r="O353">
        <v>0.61</v>
      </c>
      <c r="Q353">
        <v>3</v>
      </c>
      <c r="R353">
        <v>8444</v>
      </c>
      <c r="S353">
        <v>1</v>
      </c>
      <c r="T353">
        <v>33</v>
      </c>
      <c r="U353">
        <v>272</v>
      </c>
      <c r="V353">
        <v>5275</v>
      </c>
      <c r="W353">
        <v>19035.490000000002</v>
      </c>
      <c r="X353">
        <v>1.018</v>
      </c>
      <c r="Y353">
        <v>8.06</v>
      </c>
      <c r="AC353" t="s">
        <v>644</v>
      </c>
    </row>
    <row r="354" spans="1:29">
      <c r="A354" t="s">
        <v>1002</v>
      </c>
      <c r="B354" t="s">
        <v>911</v>
      </c>
      <c r="C354" t="s">
        <v>144</v>
      </c>
      <c r="D354">
        <v>56.633195999999998</v>
      </c>
      <c r="E354">
        <v>-114.31214900000001</v>
      </c>
      <c r="F354">
        <v>553.52</v>
      </c>
      <c r="G354">
        <v>5.4</v>
      </c>
      <c r="H354">
        <v>166</v>
      </c>
      <c r="I354">
        <v>105</v>
      </c>
      <c r="J354">
        <v>128</v>
      </c>
      <c r="K354">
        <v>7400</v>
      </c>
      <c r="L354">
        <v>11</v>
      </c>
      <c r="M354">
        <v>0.4</v>
      </c>
      <c r="N354">
        <v>29</v>
      </c>
      <c r="Q354">
        <v>2</v>
      </c>
      <c r="R354">
        <v>11060</v>
      </c>
      <c r="S354">
        <v>5</v>
      </c>
      <c r="T354">
        <v>202</v>
      </c>
      <c r="U354">
        <v>604</v>
      </c>
      <c r="V354">
        <v>554</v>
      </c>
      <c r="W354">
        <v>19983.849999999999</v>
      </c>
      <c r="X354">
        <v>1.0189999999999999</v>
      </c>
      <c r="Y354">
        <v>8.9499999999999993</v>
      </c>
      <c r="AC354" t="s">
        <v>644</v>
      </c>
    </row>
    <row r="355" spans="1:29">
      <c r="A355" t="s">
        <v>1003</v>
      </c>
      <c r="B355" t="s">
        <v>911</v>
      </c>
      <c r="C355" t="s">
        <v>144</v>
      </c>
      <c r="D355">
        <v>56.599818999999997</v>
      </c>
      <c r="E355">
        <v>-116.25545200000001</v>
      </c>
      <c r="F355">
        <v>557.78</v>
      </c>
      <c r="G355">
        <v>1.8</v>
      </c>
      <c r="H355">
        <v>45</v>
      </c>
      <c r="I355">
        <v>31</v>
      </c>
      <c r="J355">
        <v>36</v>
      </c>
      <c r="K355">
        <v>3280</v>
      </c>
      <c r="L355">
        <v>3.3</v>
      </c>
      <c r="M355">
        <v>0.1</v>
      </c>
      <c r="N355">
        <v>10</v>
      </c>
      <c r="Q355">
        <v>0.4</v>
      </c>
      <c r="R355">
        <v>3676</v>
      </c>
      <c r="S355">
        <v>4</v>
      </c>
      <c r="T355">
        <v>313</v>
      </c>
      <c r="U355">
        <v>455</v>
      </c>
      <c r="V355">
        <v>1602</v>
      </c>
      <c r="W355">
        <v>8696.5499999999993</v>
      </c>
      <c r="X355">
        <v>1.012</v>
      </c>
      <c r="Y355">
        <v>8.64</v>
      </c>
      <c r="AC355" t="s">
        <v>644</v>
      </c>
    </row>
    <row r="356" spans="1:29">
      <c r="A356" t="s">
        <v>1004</v>
      </c>
      <c r="B356" t="s">
        <v>911</v>
      </c>
      <c r="C356" t="s">
        <v>144</v>
      </c>
      <c r="D356">
        <v>56.706738999999999</v>
      </c>
      <c r="E356">
        <v>-118.353396</v>
      </c>
      <c r="F356">
        <v>846.73</v>
      </c>
      <c r="G356">
        <v>12</v>
      </c>
      <c r="H356">
        <v>441</v>
      </c>
      <c r="I356">
        <v>185</v>
      </c>
      <c r="J356">
        <v>215</v>
      </c>
      <c r="K356">
        <v>16900</v>
      </c>
      <c r="L356">
        <v>14</v>
      </c>
      <c r="M356">
        <v>21</v>
      </c>
      <c r="N356">
        <v>55</v>
      </c>
      <c r="P356">
        <v>15</v>
      </c>
      <c r="Q356">
        <v>27</v>
      </c>
      <c r="R356">
        <v>22240</v>
      </c>
      <c r="S356">
        <v>13</v>
      </c>
      <c r="T356">
        <v>39</v>
      </c>
      <c r="V356">
        <v>1340</v>
      </c>
      <c r="W356">
        <v>37713.910000000003</v>
      </c>
      <c r="X356">
        <v>1.0289999999999999</v>
      </c>
      <c r="Y356">
        <v>7.14</v>
      </c>
      <c r="AC356" t="s">
        <v>644</v>
      </c>
    </row>
    <row r="357" spans="1:29">
      <c r="A357" t="s">
        <v>1005</v>
      </c>
      <c r="B357" t="s">
        <v>911</v>
      </c>
      <c r="C357" t="s">
        <v>144</v>
      </c>
      <c r="D357">
        <v>56.775696000000003</v>
      </c>
      <c r="E357">
        <v>-118.063034</v>
      </c>
      <c r="F357">
        <v>755.9</v>
      </c>
      <c r="G357">
        <v>6</v>
      </c>
      <c r="H357">
        <v>268</v>
      </c>
      <c r="I357">
        <v>89</v>
      </c>
      <c r="J357">
        <v>111</v>
      </c>
      <c r="K357">
        <v>11100</v>
      </c>
      <c r="L357">
        <v>11</v>
      </c>
      <c r="M357">
        <v>1.1000000000000001</v>
      </c>
      <c r="N357">
        <v>52</v>
      </c>
      <c r="O357">
        <v>0.1</v>
      </c>
      <c r="Q357">
        <v>6.2</v>
      </c>
      <c r="R357">
        <v>16470</v>
      </c>
      <c r="S357">
        <v>11</v>
      </c>
      <c r="T357">
        <v>98</v>
      </c>
      <c r="U357">
        <v>330</v>
      </c>
      <c r="V357">
        <v>1333</v>
      </c>
      <c r="W357">
        <v>28977.94</v>
      </c>
      <c r="X357">
        <v>1.024</v>
      </c>
      <c r="Y357">
        <v>8.0500000000000007</v>
      </c>
      <c r="AC357" t="s">
        <v>644</v>
      </c>
    </row>
    <row r="358" spans="1:29">
      <c r="A358" t="s">
        <v>1006</v>
      </c>
      <c r="B358" t="s">
        <v>911</v>
      </c>
      <c r="C358" t="s">
        <v>144</v>
      </c>
      <c r="D358">
        <v>56.949224000000001</v>
      </c>
      <c r="E358">
        <v>-117.536387</v>
      </c>
      <c r="F358">
        <v>408.43</v>
      </c>
      <c r="G358">
        <v>5</v>
      </c>
      <c r="H358">
        <v>265</v>
      </c>
      <c r="I358">
        <v>100</v>
      </c>
      <c r="J358">
        <v>70</v>
      </c>
      <c r="K358">
        <v>13300</v>
      </c>
      <c r="L358">
        <v>4</v>
      </c>
      <c r="M358">
        <v>2</v>
      </c>
      <c r="N358">
        <v>67</v>
      </c>
      <c r="Q358">
        <v>1.6</v>
      </c>
      <c r="R358">
        <v>20260</v>
      </c>
      <c r="S358">
        <v>21</v>
      </c>
      <c r="T358">
        <v>23</v>
      </c>
      <c r="U358">
        <v>700</v>
      </c>
      <c r="V358">
        <v>1380</v>
      </c>
      <c r="W358">
        <v>35877.300000000003</v>
      </c>
      <c r="X358">
        <v>1.03</v>
      </c>
      <c r="Y358">
        <v>8.4499999999999993</v>
      </c>
      <c r="AC358" t="s">
        <v>644</v>
      </c>
    </row>
    <row r="359" spans="1:29">
      <c r="A359" t="s">
        <v>1006</v>
      </c>
      <c r="B359" t="s">
        <v>911</v>
      </c>
      <c r="C359" t="s">
        <v>144</v>
      </c>
      <c r="D359">
        <v>56.949224000000001</v>
      </c>
      <c r="E359">
        <v>-117.536387</v>
      </c>
      <c r="F359">
        <v>411.48</v>
      </c>
      <c r="G359">
        <v>5</v>
      </c>
      <c r="H359">
        <v>245</v>
      </c>
      <c r="I359">
        <v>105</v>
      </c>
      <c r="J359">
        <v>65</v>
      </c>
      <c r="K359">
        <v>13530</v>
      </c>
      <c r="L359">
        <v>3</v>
      </c>
      <c r="M359">
        <v>3.4</v>
      </c>
      <c r="N359">
        <v>63</v>
      </c>
      <c r="Q359">
        <v>3</v>
      </c>
      <c r="R359">
        <v>19590</v>
      </c>
      <c r="S359">
        <v>21</v>
      </c>
      <c r="T359">
        <v>42</v>
      </c>
      <c r="U359">
        <v>1130</v>
      </c>
      <c r="V359">
        <v>1425</v>
      </c>
      <c r="W359">
        <v>35601.69</v>
      </c>
      <c r="X359">
        <v>1.0289999999999999</v>
      </c>
      <c r="Y359">
        <v>8.75</v>
      </c>
      <c r="AC359" t="s">
        <v>644</v>
      </c>
    </row>
    <row r="360" spans="1:29">
      <c r="A360" t="s">
        <v>1007</v>
      </c>
      <c r="B360" t="s">
        <v>911</v>
      </c>
      <c r="C360" t="s">
        <v>144</v>
      </c>
      <c r="D360">
        <v>57.100090999999999</v>
      </c>
      <c r="E360">
        <v>-118.03577900000001</v>
      </c>
      <c r="F360">
        <v>728.47</v>
      </c>
      <c r="G360">
        <v>3.7</v>
      </c>
      <c r="H360">
        <v>328</v>
      </c>
      <c r="I360">
        <v>90</v>
      </c>
      <c r="J360">
        <v>198</v>
      </c>
      <c r="K360">
        <v>13300</v>
      </c>
      <c r="L360">
        <v>6</v>
      </c>
      <c r="M360">
        <v>36</v>
      </c>
      <c r="N360">
        <v>76</v>
      </c>
      <c r="O360">
        <v>0.13</v>
      </c>
      <c r="Q360">
        <v>45</v>
      </c>
      <c r="R360">
        <v>22170</v>
      </c>
      <c r="S360">
        <v>21</v>
      </c>
      <c r="T360">
        <v>43</v>
      </c>
      <c r="U360">
        <v>347</v>
      </c>
      <c r="V360">
        <v>631</v>
      </c>
      <c r="W360">
        <v>37669.82</v>
      </c>
      <c r="X360">
        <v>1.0309999999999999</v>
      </c>
      <c r="Y360">
        <v>8.41</v>
      </c>
      <c r="AC360" t="s">
        <v>644</v>
      </c>
    </row>
    <row r="361" spans="1:29">
      <c r="A361" t="s">
        <v>1008</v>
      </c>
      <c r="B361" t="s">
        <v>911</v>
      </c>
      <c r="C361" t="s">
        <v>144</v>
      </c>
      <c r="D361">
        <v>57.179048000000002</v>
      </c>
      <c r="E361">
        <v>-111.390607</v>
      </c>
      <c r="F361">
        <v>101.19</v>
      </c>
      <c r="G361">
        <v>0.9</v>
      </c>
      <c r="H361">
        <v>96</v>
      </c>
      <c r="I361">
        <v>42</v>
      </c>
      <c r="J361">
        <v>62</v>
      </c>
      <c r="K361">
        <v>2740</v>
      </c>
      <c r="L361">
        <v>2.6</v>
      </c>
      <c r="M361">
        <v>0.5</v>
      </c>
      <c r="N361">
        <v>1</v>
      </c>
      <c r="O361">
        <v>3.4</v>
      </c>
      <c r="P361">
        <v>0.15</v>
      </c>
      <c r="Q361">
        <v>2.7</v>
      </c>
      <c r="R361">
        <v>3138</v>
      </c>
      <c r="S361">
        <v>7.0000000000000007E-2</v>
      </c>
      <c r="T361">
        <v>9</v>
      </c>
      <c r="V361">
        <v>1904</v>
      </c>
      <c r="W361">
        <v>6771.91</v>
      </c>
      <c r="X361">
        <v>1.0109999999999999</v>
      </c>
      <c r="Y361">
        <v>7.3</v>
      </c>
      <c r="AC361" t="s">
        <v>644</v>
      </c>
    </row>
    <row r="362" spans="1:29">
      <c r="A362" t="s">
        <v>1009</v>
      </c>
      <c r="B362" t="s">
        <v>911</v>
      </c>
      <c r="C362" t="s">
        <v>144</v>
      </c>
      <c r="D362">
        <v>57.154013999999997</v>
      </c>
      <c r="E362">
        <v>-118.33181500000001</v>
      </c>
      <c r="F362">
        <v>772.67</v>
      </c>
      <c r="G362">
        <v>5.2</v>
      </c>
      <c r="H362">
        <v>323</v>
      </c>
      <c r="I362">
        <v>95</v>
      </c>
      <c r="J362">
        <v>307</v>
      </c>
      <c r="K362">
        <v>12130</v>
      </c>
      <c r="L362">
        <v>7.8</v>
      </c>
      <c r="M362">
        <v>6</v>
      </c>
      <c r="N362">
        <v>84</v>
      </c>
      <c r="Q362">
        <v>30</v>
      </c>
      <c r="R362">
        <v>19590</v>
      </c>
      <c r="S362">
        <v>20</v>
      </c>
      <c r="T362">
        <v>53</v>
      </c>
      <c r="U362">
        <v>400</v>
      </c>
      <c r="V362">
        <v>427</v>
      </c>
      <c r="W362">
        <v>33260.629999999997</v>
      </c>
      <c r="X362">
        <v>1.026</v>
      </c>
      <c r="Y362">
        <v>8.33</v>
      </c>
      <c r="AC362" t="s">
        <v>644</v>
      </c>
    </row>
    <row r="363" spans="1:29">
      <c r="A363" t="s">
        <v>1010</v>
      </c>
      <c r="B363" t="s">
        <v>911</v>
      </c>
      <c r="C363" t="s">
        <v>144</v>
      </c>
      <c r="D363">
        <v>57.253976999999999</v>
      </c>
      <c r="E363">
        <v>-119.02255599999999</v>
      </c>
      <c r="F363">
        <v>1057.6600000000001</v>
      </c>
      <c r="G363">
        <v>11</v>
      </c>
      <c r="H363">
        <v>548</v>
      </c>
      <c r="I363">
        <v>155</v>
      </c>
      <c r="J363">
        <v>230</v>
      </c>
      <c r="K363">
        <v>16200</v>
      </c>
      <c r="L363">
        <v>22</v>
      </c>
      <c r="M363">
        <v>16</v>
      </c>
      <c r="N363">
        <v>72</v>
      </c>
      <c r="P363">
        <v>0.11</v>
      </c>
      <c r="Q363">
        <v>73</v>
      </c>
      <c r="R363">
        <v>24700</v>
      </c>
      <c r="S363">
        <v>20</v>
      </c>
      <c r="T363">
        <v>73</v>
      </c>
      <c r="U363">
        <v>198</v>
      </c>
      <c r="V363">
        <v>198</v>
      </c>
      <c r="W363">
        <v>41178.46</v>
      </c>
      <c r="X363">
        <v>1.028</v>
      </c>
      <c r="Y363">
        <v>8.17</v>
      </c>
      <c r="AC363" t="s">
        <v>644</v>
      </c>
    </row>
    <row r="364" spans="1:29">
      <c r="A364" t="s">
        <v>1011</v>
      </c>
      <c r="B364" t="s">
        <v>911</v>
      </c>
      <c r="C364" t="s">
        <v>144</v>
      </c>
      <c r="D364">
        <v>57.414740999999999</v>
      </c>
      <c r="E364">
        <v>-118.605074</v>
      </c>
      <c r="F364">
        <v>909.52</v>
      </c>
      <c r="G364">
        <v>4</v>
      </c>
      <c r="H364">
        <v>288</v>
      </c>
      <c r="I364">
        <v>885</v>
      </c>
      <c r="J364">
        <v>240</v>
      </c>
      <c r="K364">
        <v>11550</v>
      </c>
      <c r="L364">
        <v>6.4</v>
      </c>
      <c r="M364">
        <v>7.2</v>
      </c>
      <c r="N364">
        <v>77</v>
      </c>
      <c r="O364">
        <v>0.14000000000000001</v>
      </c>
      <c r="P364">
        <v>0.05</v>
      </c>
      <c r="Q364">
        <v>60</v>
      </c>
      <c r="R364">
        <v>18100</v>
      </c>
      <c r="S364">
        <v>20</v>
      </c>
      <c r="T364">
        <v>23</v>
      </c>
      <c r="U364">
        <v>283</v>
      </c>
      <c r="V364">
        <v>310</v>
      </c>
      <c r="W364">
        <v>30507.57</v>
      </c>
      <c r="X364">
        <v>1.0209999999999999</v>
      </c>
      <c r="Y364">
        <v>8.1</v>
      </c>
      <c r="AC364" t="s">
        <v>644</v>
      </c>
    </row>
    <row r="365" spans="1:29">
      <c r="A365" t="s">
        <v>1012</v>
      </c>
      <c r="B365" t="s">
        <v>911</v>
      </c>
      <c r="C365" t="s">
        <v>144</v>
      </c>
      <c r="D365">
        <v>57.533790000000003</v>
      </c>
      <c r="E365">
        <v>-118.84763</v>
      </c>
      <c r="F365">
        <v>649.22</v>
      </c>
      <c r="G365">
        <v>7.3</v>
      </c>
      <c r="H365">
        <v>693</v>
      </c>
      <c r="I365">
        <v>170</v>
      </c>
      <c r="J365">
        <v>328</v>
      </c>
      <c r="K365">
        <v>15650</v>
      </c>
      <c r="L365">
        <v>7.3</v>
      </c>
      <c r="M365">
        <v>105</v>
      </c>
      <c r="N365">
        <v>91</v>
      </c>
      <c r="O365">
        <v>0.23</v>
      </c>
      <c r="Q365">
        <v>95</v>
      </c>
      <c r="R365">
        <v>22700</v>
      </c>
      <c r="S365">
        <v>24</v>
      </c>
      <c r="T365">
        <v>3</v>
      </c>
      <c r="U365">
        <v>173</v>
      </c>
      <c r="V365">
        <v>550</v>
      </c>
      <c r="W365">
        <v>37960.04</v>
      </c>
      <c r="X365">
        <v>1.024</v>
      </c>
      <c r="Y365">
        <v>8.24</v>
      </c>
      <c r="AC365" t="s">
        <v>644</v>
      </c>
    </row>
    <row r="366" spans="1:29">
      <c r="A366" t="s">
        <v>1013</v>
      </c>
      <c r="B366" t="s">
        <v>911</v>
      </c>
      <c r="C366" t="s">
        <v>144</v>
      </c>
      <c r="D366">
        <v>58.379250999999996</v>
      </c>
      <c r="E366">
        <v>-118.427672</v>
      </c>
      <c r="F366">
        <v>380.09</v>
      </c>
      <c r="G366">
        <v>4.5999999999999996</v>
      </c>
      <c r="H366">
        <v>246</v>
      </c>
      <c r="I366">
        <v>55</v>
      </c>
      <c r="J366">
        <v>226</v>
      </c>
      <c r="K366">
        <v>8200</v>
      </c>
      <c r="L366">
        <v>4</v>
      </c>
      <c r="M366">
        <v>4</v>
      </c>
      <c r="N366">
        <v>83</v>
      </c>
      <c r="P366">
        <v>0.1</v>
      </c>
      <c r="Q366">
        <v>14</v>
      </c>
      <c r="R366">
        <v>12800</v>
      </c>
      <c r="S366">
        <v>18</v>
      </c>
      <c r="T366">
        <v>255</v>
      </c>
      <c r="V366">
        <v>227</v>
      </c>
      <c r="W366">
        <v>21565.63</v>
      </c>
      <c r="X366">
        <v>1.02</v>
      </c>
      <c r="Y366">
        <v>7.14</v>
      </c>
      <c r="AC366" t="s">
        <v>644</v>
      </c>
    </row>
    <row r="367" spans="1:29">
      <c r="A367" t="s">
        <v>1014</v>
      </c>
      <c r="B367" t="s">
        <v>1015</v>
      </c>
      <c r="C367" t="s">
        <v>144</v>
      </c>
      <c r="D367">
        <v>53.344503000000003</v>
      </c>
      <c r="E367">
        <v>-114.599401</v>
      </c>
      <c r="F367">
        <v>1624</v>
      </c>
      <c r="G367">
        <v>10.3</v>
      </c>
      <c r="H367">
        <v>2034</v>
      </c>
      <c r="I367">
        <v>428</v>
      </c>
      <c r="J367">
        <v>522</v>
      </c>
      <c r="K367">
        <v>30960</v>
      </c>
      <c r="L367">
        <v>8.44</v>
      </c>
      <c r="M367">
        <v>1.18</v>
      </c>
      <c r="O367">
        <v>0.46</v>
      </c>
      <c r="P367">
        <v>0.21</v>
      </c>
      <c r="Q367">
        <v>128</v>
      </c>
      <c r="R367">
        <v>51400</v>
      </c>
      <c r="T367">
        <v>807</v>
      </c>
      <c r="V367">
        <v>742</v>
      </c>
      <c r="W367">
        <v>85806.49</v>
      </c>
      <c r="X367">
        <v>1.0569999999999999</v>
      </c>
      <c r="Y367">
        <v>7.7</v>
      </c>
      <c r="AC367" t="s">
        <v>644</v>
      </c>
    </row>
    <row r="368" spans="1:29">
      <c r="A368" t="s">
        <v>1016</v>
      </c>
      <c r="B368" t="s">
        <v>1017</v>
      </c>
      <c r="C368" t="s">
        <v>643</v>
      </c>
      <c r="D368">
        <v>55.002729000000002</v>
      </c>
      <c r="E368">
        <v>-117.392093</v>
      </c>
      <c r="F368">
        <v>2661.8</v>
      </c>
      <c r="G368">
        <v>103.54</v>
      </c>
      <c r="H368">
        <v>32648</v>
      </c>
      <c r="I368">
        <v>6354.7</v>
      </c>
      <c r="J368">
        <v>4162.62</v>
      </c>
      <c r="K368">
        <v>76139.8</v>
      </c>
      <c r="L368">
        <v>184.23</v>
      </c>
      <c r="M368">
        <v>14.69</v>
      </c>
      <c r="N368">
        <v>488.55</v>
      </c>
      <c r="Q368">
        <v>1620.74</v>
      </c>
      <c r="R368">
        <v>181896</v>
      </c>
      <c r="T368">
        <v>9223.06</v>
      </c>
      <c r="V368">
        <v>545.69000000000005</v>
      </c>
      <c r="W368">
        <v>307824</v>
      </c>
      <c r="X368">
        <v>1.1659999999999999</v>
      </c>
      <c r="Y368">
        <v>7.01</v>
      </c>
      <c r="Z368">
        <v>-44</v>
      </c>
      <c r="AA368">
        <v>4.5</v>
      </c>
      <c r="AB368">
        <v>0.72833000000000003</v>
      </c>
      <c r="AC368" t="s">
        <v>680</v>
      </c>
    </row>
    <row r="369" spans="1:29">
      <c r="A369" t="s">
        <v>1018</v>
      </c>
      <c r="B369" t="s">
        <v>1017</v>
      </c>
      <c r="C369" t="s">
        <v>643</v>
      </c>
      <c r="D369">
        <v>53.532221999999997</v>
      </c>
      <c r="E369">
        <v>-113.72387000000001</v>
      </c>
      <c r="F369">
        <v>1522.5</v>
      </c>
      <c r="G369">
        <v>29.4</v>
      </c>
      <c r="H369">
        <v>16345.3</v>
      </c>
      <c r="I369">
        <v>1755.2</v>
      </c>
      <c r="J369">
        <v>2599.89</v>
      </c>
      <c r="K369">
        <v>37627.1</v>
      </c>
      <c r="L369">
        <v>78.55</v>
      </c>
      <c r="M369">
        <v>1.56</v>
      </c>
      <c r="N369">
        <v>668.07</v>
      </c>
      <c r="Q369">
        <v>537.53</v>
      </c>
      <c r="R369">
        <v>86114.5</v>
      </c>
      <c r="T369">
        <v>1316.4</v>
      </c>
      <c r="V369">
        <v>244.63</v>
      </c>
      <c r="W369">
        <v>151386</v>
      </c>
      <c r="X369">
        <v>1.097</v>
      </c>
      <c r="Y369">
        <v>6.54</v>
      </c>
      <c r="Z369">
        <v>-97</v>
      </c>
      <c r="AA369">
        <v>-6.9</v>
      </c>
      <c r="AB369">
        <v>0.70895399999999997</v>
      </c>
      <c r="AC369" t="s">
        <v>680</v>
      </c>
    </row>
    <row r="370" spans="1:29">
      <c r="A370" t="s">
        <v>1019</v>
      </c>
      <c r="B370" t="s">
        <v>1017</v>
      </c>
      <c r="C370" t="s">
        <v>643</v>
      </c>
      <c r="D370">
        <v>53.532221999999997</v>
      </c>
      <c r="E370">
        <v>-113.72387000000001</v>
      </c>
      <c r="F370">
        <v>1524.5</v>
      </c>
      <c r="G370">
        <v>28.79</v>
      </c>
      <c r="H370">
        <v>15605.8</v>
      </c>
      <c r="I370">
        <v>1648.5</v>
      </c>
      <c r="J370">
        <v>2505.7199999999998</v>
      </c>
      <c r="K370">
        <v>34618.5</v>
      </c>
      <c r="L370">
        <v>79.13</v>
      </c>
      <c r="M370">
        <v>0.72</v>
      </c>
      <c r="N370">
        <v>670.39</v>
      </c>
      <c r="Q370">
        <v>542.91</v>
      </c>
      <c r="R370">
        <v>86381.4</v>
      </c>
      <c r="T370">
        <v>1318.8</v>
      </c>
      <c r="V370">
        <v>248.37</v>
      </c>
      <c r="W370">
        <v>150563</v>
      </c>
      <c r="X370">
        <v>1.099</v>
      </c>
      <c r="Y370">
        <v>6.56</v>
      </c>
      <c r="Z370">
        <v>-97</v>
      </c>
      <c r="AA370">
        <v>-6.8</v>
      </c>
      <c r="AB370">
        <v>0.70895200000000003</v>
      </c>
      <c r="AC370" t="s">
        <v>680</v>
      </c>
    </row>
    <row r="371" spans="1:29">
      <c r="A371" t="s">
        <v>1020</v>
      </c>
      <c r="B371" t="s">
        <v>1017</v>
      </c>
      <c r="C371" t="s">
        <v>643</v>
      </c>
      <c r="D371">
        <v>55.852899000000001</v>
      </c>
      <c r="E371">
        <v>-117.38446500000001</v>
      </c>
      <c r="F371">
        <v>2032</v>
      </c>
      <c r="G371">
        <v>47.39</v>
      </c>
      <c r="H371">
        <v>29250</v>
      </c>
      <c r="I371">
        <v>2503.8000000000002</v>
      </c>
      <c r="J371">
        <v>4469.3999999999996</v>
      </c>
      <c r="K371">
        <v>86229</v>
      </c>
      <c r="L371">
        <v>61.31</v>
      </c>
      <c r="M371">
        <v>7.21</v>
      </c>
      <c r="N371">
        <v>615.41999999999996</v>
      </c>
      <c r="P371">
        <v>1.17</v>
      </c>
      <c r="Q371">
        <v>1228.5</v>
      </c>
      <c r="R371">
        <v>189540</v>
      </c>
      <c r="T371">
        <v>1170</v>
      </c>
      <c r="V371">
        <v>120.51</v>
      </c>
      <c r="W371">
        <v>313560</v>
      </c>
      <c r="X371">
        <v>1.17</v>
      </c>
      <c r="Y371">
        <v>6.46</v>
      </c>
      <c r="Z371">
        <v>-44</v>
      </c>
      <c r="AA371">
        <v>-0.1</v>
      </c>
      <c r="AB371">
        <v>0.72244299999999995</v>
      </c>
      <c r="AC371" t="s">
        <v>680</v>
      </c>
    </row>
    <row r="372" spans="1:29">
      <c r="A372" t="s">
        <v>1021</v>
      </c>
      <c r="B372" t="s">
        <v>1017</v>
      </c>
      <c r="C372" t="s">
        <v>643</v>
      </c>
      <c r="D372">
        <v>55.182872000000003</v>
      </c>
      <c r="E372">
        <v>-117.49027100000001</v>
      </c>
      <c r="F372">
        <v>2848.3</v>
      </c>
      <c r="G372">
        <v>96.51</v>
      </c>
      <c r="H372">
        <v>33142.800000000003</v>
      </c>
      <c r="I372">
        <v>5963.37</v>
      </c>
      <c r="J372">
        <v>3862.77</v>
      </c>
      <c r="K372">
        <v>75738.3</v>
      </c>
      <c r="L372">
        <v>172.72</v>
      </c>
      <c r="M372">
        <v>17.04</v>
      </c>
      <c r="N372">
        <v>498.31</v>
      </c>
      <c r="Q372">
        <v>1575.45</v>
      </c>
      <c r="R372">
        <v>184386</v>
      </c>
      <c r="T372">
        <v>8775.84</v>
      </c>
      <c r="V372">
        <v>416.62</v>
      </c>
      <c r="W372">
        <v>308088</v>
      </c>
      <c r="X372">
        <v>1.167</v>
      </c>
      <c r="Y372">
        <v>6.88</v>
      </c>
      <c r="Z372">
        <v>-42</v>
      </c>
      <c r="AA372">
        <v>4.8</v>
      </c>
      <c r="AB372">
        <v>0.72895799999999999</v>
      </c>
      <c r="AC372" t="s">
        <v>680</v>
      </c>
    </row>
    <row r="373" spans="1:29">
      <c r="A373" t="s">
        <v>1022</v>
      </c>
      <c r="B373" t="s">
        <v>1017</v>
      </c>
      <c r="C373" t="s">
        <v>643</v>
      </c>
      <c r="D373">
        <v>55.20485</v>
      </c>
      <c r="E373">
        <v>-117.51293800000001</v>
      </c>
      <c r="F373">
        <v>2924</v>
      </c>
      <c r="G373">
        <v>88.07</v>
      </c>
      <c r="H373">
        <v>31886.400000000001</v>
      </c>
      <c r="I373">
        <v>5828.32</v>
      </c>
      <c r="J373">
        <v>3702.56</v>
      </c>
      <c r="K373">
        <v>71948.800000000003</v>
      </c>
      <c r="L373">
        <v>156.51</v>
      </c>
      <c r="M373">
        <v>15.77</v>
      </c>
      <c r="N373">
        <v>460.19</v>
      </c>
      <c r="Q373">
        <v>1413.28</v>
      </c>
      <c r="R373">
        <v>185712</v>
      </c>
      <c r="T373">
        <v>15184</v>
      </c>
      <c r="V373">
        <v>471.87</v>
      </c>
      <c r="W373">
        <v>304848</v>
      </c>
      <c r="X373">
        <v>1.1679999999999999</v>
      </c>
      <c r="Y373">
        <v>6.86</v>
      </c>
      <c r="Z373">
        <v>-44</v>
      </c>
      <c r="AA373">
        <v>4.3</v>
      </c>
      <c r="AB373">
        <v>0.72898300000000005</v>
      </c>
      <c r="AC373" t="s">
        <v>680</v>
      </c>
    </row>
    <row r="374" spans="1:29">
      <c r="A374" t="s">
        <v>1023</v>
      </c>
      <c r="B374" t="s">
        <v>1017</v>
      </c>
      <c r="C374" t="s">
        <v>643</v>
      </c>
      <c r="D374">
        <v>53.445832000000003</v>
      </c>
      <c r="E374">
        <v>-113.883134</v>
      </c>
      <c r="F374">
        <v>1873</v>
      </c>
      <c r="G374">
        <v>34.049999999999997</v>
      </c>
      <c r="H374">
        <v>26118.400000000001</v>
      </c>
      <c r="I374">
        <v>3066.58</v>
      </c>
      <c r="J374">
        <v>3731.2</v>
      </c>
      <c r="K374">
        <v>57250.6</v>
      </c>
      <c r="M374">
        <v>5.95</v>
      </c>
      <c r="N374">
        <v>1300.0899999999999</v>
      </c>
      <c r="Q374">
        <v>1070.3900000000001</v>
      </c>
      <c r="R374">
        <v>150414</v>
      </c>
      <c r="T374">
        <v>303.16000000000003</v>
      </c>
      <c r="V374">
        <v>256.52</v>
      </c>
      <c r="W374">
        <v>256520</v>
      </c>
      <c r="X374">
        <v>1.1659999999999999</v>
      </c>
      <c r="Y374">
        <v>6.04</v>
      </c>
      <c r="Z374">
        <v>-56.8</v>
      </c>
      <c r="AA374">
        <v>1.7</v>
      </c>
      <c r="AB374">
        <v>0.70889000000000002</v>
      </c>
      <c r="AC374" t="s">
        <v>685</v>
      </c>
    </row>
    <row r="375" spans="1:29">
      <c r="A375" t="s">
        <v>1024</v>
      </c>
      <c r="B375" t="s">
        <v>1017</v>
      </c>
      <c r="C375" t="s">
        <v>643</v>
      </c>
      <c r="D375">
        <v>53.732937999999997</v>
      </c>
      <c r="E375">
        <v>-113.68244199999999</v>
      </c>
      <c r="F375">
        <v>1381</v>
      </c>
      <c r="G375">
        <v>38.880000000000003</v>
      </c>
      <c r="H375">
        <v>7840.92</v>
      </c>
      <c r="I375">
        <v>2025.21</v>
      </c>
      <c r="J375">
        <v>1797.78</v>
      </c>
      <c r="K375">
        <v>34872.6</v>
      </c>
      <c r="M375">
        <v>0.65</v>
      </c>
      <c r="N375">
        <v>389.88</v>
      </c>
      <c r="Q375">
        <v>206.85</v>
      </c>
      <c r="R375">
        <v>74185.5</v>
      </c>
      <c r="T375">
        <v>3898.8</v>
      </c>
      <c r="V375">
        <v>775.43</v>
      </c>
      <c r="W375">
        <v>144039</v>
      </c>
      <c r="X375">
        <v>1.083</v>
      </c>
      <c r="Y375">
        <v>6.04</v>
      </c>
      <c r="Z375">
        <v>-74.900000000000006</v>
      </c>
      <c r="AA375">
        <v>-3.14</v>
      </c>
      <c r="AB375">
        <v>0.71040000000000003</v>
      </c>
      <c r="AC375" t="s">
        <v>685</v>
      </c>
    </row>
    <row r="376" spans="1:29">
      <c r="A376" t="s">
        <v>1025</v>
      </c>
      <c r="B376" t="s">
        <v>1017</v>
      </c>
      <c r="C376" t="s">
        <v>643</v>
      </c>
      <c r="D376">
        <v>53.747072000000003</v>
      </c>
      <c r="E376">
        <v>-113.67934200000001</v>
      </c>
      <c r="F376">
        <v>1379</v>
      </c>
      <c r="G376">
        <v>38.270000000000003</v>
      </c>
      <c r="H376">
        <v>7069.74</v>
      </c>
      <c r="I376">
        <v>1902.56</v>
      </c>
      <c r="J376">
        <v>1599.88</v>
      </c>
      <c r="K376">
        <v>32321.9</v>
      </c>
      <c r="M376">
        <v>0.65</v>
      </c>
      <c r="N376">
        <v>380.51</v>
      </c>
      <c r="Q376">
        <v>195.66</v>
      </c>
      <c r="R376">
        <v>72210.8</v>
      </c>
      <c r="T376">
        <v>3351.1</v>
      </c>
      <c r="V376">
        <v>650.76</v>
      </c>
      <c r="W376">
        <v>157826</v>
      </c>
      <c r="X376">
        <v>1.081</v>
      </c>
      <c r="Y376">
        <v>6.11</v>
      </c>
      <c r="Z376">
        <v>-76.400000000000006</v>
      </c>
      <c r="AA376">
        <v>-3.93</v>
      </c>
      <c r="AB376">
        <v>0.71033999999999997</v>
      </c>
      <c r="AC376" t="s">
        <v>685</v>
      </c>
    </row>
    <row r="377" spans="1:29">
      <c r="A377" t="s">
        <v>1026</v>
      </c>
      <c r="B377" t="s">
        <v>1017</v>
      </c>
      <c r="C377" t="s">
        <v>643</v>
      </c>
      <c r="D377">
        <v>53.770445000000002</v>
      </c>
      <c r="E377">
        <v>-113.672526</v>
      </c>
      <c r="F377">
        <v>1374</v>
      </c>
      <c r="G377">
        <v>39.31</v>
      </c>
      <c r="H377">
        <v>7225.2</v>
      </c>
      <c r="I377">
        <v>1900.8</v>
      </c>
      <c r="J377">
        <v>1598.4</v>
      </c>
      <c r="K377">
        <v>32184</v>
      </c>
      <c r="M377">
        <v>0.54</v>
      </c>
      <c r="N377">
        <v>380.16</v>
      </c>
      <c r="Q377">
        <v>196.56</v>
      </c>
      <c r="R377">
        <v>73440</v>
      </c>
      <c r="T377">
        <v>3888</v>
      </c>
      <c r="V377">
        <v>792.72</v>
      </c>
      <c r="W377">
        <v>123120</v>
      </c>
      <c r="X377">
        <v>1.08</v>
      </c>
      <c r="Y377">
        <v>6.11</v>
      </c>
      <c r="Z377">
        <v>-75.599999999999994</v>
      </c>
      <c r="AA377">
        <v>-3.81</v>
      </c>
      <c r="AB377">
        <v>0.71035000000000004</v>
      </c>
      <c r="AC377" t="s">
        <v>685</v>
      </c>
    </row>
    <row r="378" spans="1:29">
      <c r="A378" t="s">
        <v>1027</v>
      </c>
      <c r="B378" t="s">
        <v>1017</v>
      </c>
      <c r="C378" t="s">
        <v>643</v>
      </c>
      <c r="D378">
        <v>53.775789000000003</v>
      </c>
      <c r="E378">
        <v>-113.699955</v>
      </c>
      <c r="F378">
        <v>1374</v>
      </c>
      <c r="G378">
        <v>37.770000000000003</v>
      </c>
      <c r="H378">
        <v>7423.52</v>
      </c>
      <c r="I378">
        <v>1899.04</v>
      </c>
      <c r="J378">
        <v>1704.82</v>
      </c>
      <c r="K378">
        <v>33125.300000000003</v>
      </c>
      <c r="M378">
        <v>0.54</v>
      </c>
      <c r="N378">
        <v>379.81</v>
      </c>
      <c r="Q378">
        <v>188.83</v>
      </c>
      <c r="R378">
        <v>72508.800000000003</v>
      </c>
      <c r="T378">
        <v>3776.5</v>
      </c>
      <c r="V378">
        <v>809.25</v>
      </c>
      <c r="W378">
        <v>148902</v>
      </c>
      <c r="X378">
        <v>1.079</v>
      </c>
      <c r="Y378">
        <v>5.91</v>
      </c>
      <c r="Z378">
        <v>-76.400000000000006</v>
      </c>
      <c r="AA378">
        <v>-4.46</v>
      </c>
      <c r="AB378">
        <v>0.71031</v>
      </c>
      <c r="AC378" t="s">
        <v>685</v>
      </c>
    </row>
    <row r="379" spans="1:29">
      <c r="A379" t="s">
        <v>1028</v>
      </c>
      <c r="B379" t="s">
        <v>1017</v>
      </c>
      <c r="C379" t="s">
        <v>643</v>
      </c>
      <c r="D379">
        <v>53.841631</v>
      </c>
      <c r="E379">
        <v>-112.97264699999999</v>
      </c>
      <c r="F379">
        <v>945.1</v>
      </c>
      <c r="G379">
        <v>17.04</v>
      </c>
      <c r="H379">
        <v>5027.68</v>
      </c>
      <c r="I379">
        <v>632.48</v>
      </c>
      <c r="J379">
        <v>1597.28</v>
      </c>
      <c r="K379">
        <v>31195.200000000001</v>
      </c>
      <c r="M379">
        <v>0.21</v>
      </c>
      <c r="N379">
        <v>230.48</v>
      </c>
      <c r="Q379">
        <v>111.49</v>
      </c>
      <c r="R379">
        <v>64320</v>
      </c>
      <c r="T379">
        <v>2680</v>
      </c>
      <c r="V379">
        <v>481.33</v>
      </c>
      <c r="W379">
        <v>108272</v>
      </c>
      <c r="X379">
        <v>1.0720000000000001</v>
      </c>
      <c r="Y379">
        <v>6.39</v>
      </c>
      <c r="Z379">
        <v>-90.9</v>
      </c>
      <c r="AA379">
        <v>-6.89</v>
      </c>
      <c r="AB379">
        <v>0.70940999999999999</v>
      </c>
      <c r="AC379" t="s">
        <v>685</v>
      </c>
    </row>
    <row r="380" spans="1:29">
      <c r="A380" t="s">
        <v>1029</v>
      </c>
      <c r="B380" t="s">
        <v>1017</v>
      </c>
      <c r="C380" t="s">
        <v>643</v>
      </c>
      <c r="D380">
        <v>53.979792000000003</v>
      </c>
      <c r="E380">
        <v>-113.09665800000001</v>
      </c>
      <c r="F380">
        <v>959.5</v>
      </c>
      <c r="G380">
        <v>20.36</v>
      </c>
      <c r="H380">
        <v>4921.8900000000003</v>
      </c>
      <c r="I380">
        <v>829.29</v>
      </c>
      <c r="J380">
        <v>1701.66</v>
      </c>
      <c r="K380">
        <v>33494.699999999997</v>
      </c>
      <c r="M380">
        <v>0.22</v>
      </c>
      <c r="N380">
        <v>249.86</v>
      </c>
      <c r="Q380">
        <v>204.63</v>
      </c>
      <c r="R380">
        <v>70435.8</v>
      </c>
      <c r="T380">
        <v>1292.4000000000001</v>
      </c>
      <c r="V380">
        <v>564.35</v>
      </c>
      <c r="W380">
        <v>118470</v>
      </c>
      <c r="X380">
        <v>1.077</v>
      </c>
      <c r="Y380">
        <v>6.28</v>
      </c>
      <c r="Z380">
        <v>-86.4</v>
      </c>
      <c r="AA380">
        <v>-5.32</v>
      </c>
      <c r="AB380">
        <v>0.70950000000000002</v>
      </c>
      <c r="AC380" t="s">
        <v>685</v>
      </c>
    </row>
    <row r="381" spans="1:29">
      <c r="A381" t="s">
        <v>1030</v>
      </c>
      <c r="B381" t="s">
        <v>1017</v>
      </c>
      <c r="C381" t="s">
        <v>643</v>
      </c>
      <c r="D381">
        <v>53.928967</v>
      </c>
      <c r="E381">
        <v>-113.053471</v>
      </c>
      <c r="F381">
        <v>956.2</v>
      </c>
      <c r="G381">
        <v>18.04</v>
      </c>
      <c r="H381">
        <v>4790.04</v>
      </c>
      <c r="I381">
        <v>698.1</v>
      </c>
      <c r="J381">
        <v>1600.26</v>
      </c>
      <c r="K381">
        <v>33401.4</v>
      </c>
      <c r="M381">
        <v>0.21</v>
      </c>
      <c r="N381">
        <v>220.17</v>
      </c>
      <c r="Q381">
        <v>208.36</v>
      </c>
      <c r="R381">
        <v>71206.2</v>
      </c>
      <c r="T381">
        <v>1181.4000000000001</v>
      </c>
      <c r="V381">
        <v>496.19</v>
      </c>
      <c r="W381">
        <v>117066</v>
      </c>
      <c r="X381">
        <v>1.0740000000000001</v>
      </c>
      <c r="Y381">
        <v>6.37</v>
      </c>
      <c r="Z381">
        <v>-82.8</v>
      </c>
      <c r="AA381">
        <v>-5.18</v>
      </c>
      <c r="AB381">
        <v>0.70945000000000003</v>
      </c>
      <c r="AC381" t="s">
        <v>685</v>
      </c>
    </row>
    <row r="382" spans="1:29">
      <c r="A382" t="s">
        <v>1031</v>
      </c>
      <c r="B382" t="s">
        <v>1017</v>
      </c>
      <c r="C382" t="s">
        <v>643</v>
      </c>
      <c r="D382">
        <v>53.668429000000003</v>
      </c>
      <c r="E382">
        <v>-113.704863</v>
      </c>
      <c r="F382">
        <v>1576</v>
      </c>
      <c r="G382">
        <v>39.979999999999997</v>
      </c>
      <c r="H382">
        <v>20729.8</v>
      </c>
      <c r="I382">
        <v>2494.41</v>
      </c>
      <c r="J382">
        <v>3177.81</v>
      </c>
      <c r="K382">
        <v>49546.5</v>
      </c>
      <c r="M382">
        <v>1.03</v>
      </c>
      <c r="N382">
        <v>899.81</v>
      </c>
      <c r="Q382">
        <v>710.74</v>
      </c>
      <c r="R382">
        <v>129846</v>
      </c>
      <c r="T382">
        <v>398.65</v>
      </c>
      <c r="V382">
        <v>359.92</v>
      </c>
      <c r="W382">
        <v>217549</v>
      </c>
      <c r="X382">
        <v>1.139</v>
      </c>
      <c r="Y382">
        <v>6.12</v>
      </c>
      <c r="Z382">
        <v>-66.3</v>
      </c>
      <c r="AA382">
        <v>-0.08</v>
      </c>
      <c r="AB382">
        <v>0.70887999999999995</v>
      </c>
      <c r="AC382" t="s">
        <v>685</v>
      </c>
    </row>
    <row r="383" spans="1:29">
      <c r="A383" t="s">
        <v>1032</v>
      </c>
      <c r="B383" t="s">
        <v>1017</v>
      </c>
      <c r="C383" t="s">
        <v>643</v>
      </c>
      <c r="D383">
        <v>53.936160000000001</v>
      </c>
      <c r="E383">
        <v>-113.51736699999999</v>
      </c>
      <c r="F383">
        <v>1203</v>
      </c>
      <c r="G383">
        <v>32.85</v>
      </c>
      <c r="H383">
        <v>6397.38</v>
      </c>
      <c r="I383">
        <v>1604.73</v>
      </c>
      <c r="J383">
        <v>1497.03</v>
      </c>
      <c r="K383">
        <v>32202.3</v>
      </c>
      <c r="M383">
        <v>0.86</v>
      </c>
      <c r="N383">
        <v>310.18</v>
      </c>
      <c r="Q383">
        <v>226.17</v>
      </c>
      <c r="R383">
        <v>72266.7</v>
      </c>
      <c r="T383">
        <v>1001.61</v>
      </c>
      <c r="V383">
        <v>844.37</v>
      </c>
      <c r="W383">
        <v>118470</v>
      </c>
      <c r="X383">
        <v>1.077</v>
      </c>
      <c r="Y383">
        <v>6.24</v>
      </c>
      <c r="Z383">
        <v>-74.5</v>
      </c>
      <c r="AA383">
        <v>-3.53</v>
      </c>
      <c r="AB383">
        <v>0.71001000000000003</v>
      </c>
      <c r="AC383" t="s">
        <v>685</v>
      </c>
    </row>
    <row r="384" spans="1:29">
      <c r="A384" t="s">
        <v>1033</v>
      </c>
      <c r="B384" t="s">
        <v>1017</v>
      </c>
      <c r="C384" t="s">
        <v>643</v>
      </c>
      <c r="D384">
        <v>53.303069000000001</v>
      </c>
      <c r="E384">
        <v>-113.76003300000001</v>
      </c>
      <c r="F384">
        <v>1627</v>
      </c>
      <c r="G384">
        <v>42.9</v>
      </c>
      <c r="H384">
        <v>25463.4</v>
      </c>
      <c r="I384">
        <v>2775.74</v>
      </c>
      <c r="J384">
        <v>4106.26</v>
      </c>
      <c r="K384">
        <v>43700.7</v>
      </c>
      <c r="M384">
        <v>4.24</v>
      </c>
      <c r="N384">
        <v>1299.55</v>
      </c>
      <c r="Q384">
        <v>1150.44</v>
      </c>
      <c r="R384">
        <v>136493</v>
      </c>
      <c r="T384">
        <v>504.68</v>
      </c>
      <c r="V384">
        <v>266.10000000000002</v>
      </c>
      <c r="W384">
        <v>227106</v>
      </c>
      <c r="X384">
        <v>1.147</v>
      </c>
      <c r="Y384">
        <v>5.95</v>
      </c>
      <c r="Z384">
        <v>-66.2</v>
      </c>
      <c r="AA384">
        <v>-0.69</v>
      </c>
      <c r="AB384">
        <v>0.70881000000000005</v>
      </c>
      <c r="AC384" t="s">
        <v>685</v>
      </c>
    </row>
    <row r="385" spans="1:29">
      <c r="A385" t="s">
        <v>1034</v>
      </c>
      <c r="B385" t="s">
        <v>1017</v>
      </c>
      <c r="C385" t="s">
        <v>643</v>
      </c>
      <c r="D385">
        <v>53.929011000000003</v>
      </c>
      <c r="E385">
        <v>-113.016075</v>
      </c>
      <c r="F385">
        <v>972</v>
      </c>
      <c r="G385">
        <v>20</v>
      </c>
      <c r="H385">
        <v>4380</v>
      </c>
      <c r="I385">
        <v>896</v>
      </c>
      <c r="J385">
        <v>1870</v>
      </c>
      <c r="K385">
        <v>34200</v>
      </c>
      <c r="L385">
        <v>43</v>
      </c>
      <c r="M385">
        <v>1</v>
      </c>
      <c r="N385">
        <v>241</v>
      </c>
      <c r="O385">
        <v>0.31</v>
      </c>
      <c r="P385">
        <v>7.0000000000000007E-2</v>
      </c>
      <c r="Q385">
        <v>219</v>
      </c>
      <c r="R385">
        <v>63100</v>
      </c>
      <c r="T385">
        <v>880</v>
      </c>
      <c r="W385">
        <v>106000</v>
      </c>
      <c r="X385">
        <v>1.07</v>
      </c>
      <c r="Y385">
        <v>6.2</v>
      </c>
      <c r="Z385">
        <v>-88</v>
      </c>
      <c r="AA385">
        <v>-5.4</v>
      </c>
      <c r="AB385">
        <v>0.70943999999999996</v>
      </c>
      <c r="AC385" t="s">
        <v>687</v>
      </c>
    </row>
    <row r="386" spans="1:29">
      <c r="A386" t="s">
        <v>1035</v>
      </c>
      <c r="B386" t="s">
        <v>1017</v>
      </c>
      <c r="C386" t="s">
        <v>643</v>
      </c>
      <c r="D386">
        <v>53.939881</v>
      </c>
      <c r="E386">
        <v>-113.09036500000001</v>
      </c>
      <c r="F386">
        <v>978</v>
      </c>
      <c r="G386">
        <v>19</v>
      </c>
      <c r="H386">
        <v>4260</v>
      </c>
      <c r="I386">
        <v>842</v>
      </c>
      <c r="J386">
        <v>1582</v>
      </c>
      <c r="K386">
        <v>31100</v>
      </c>
      <c r="L386">
        <v>35</v>
      </c>
      <c r="M386">
        <v>1</v>
      </c>
      <c r="N386">
        <v>227</v>
      </c>
      <c r="O386">
        <v>0.28000000000000003</v>
      </c>
      <c r="P386">
        <v>7.0000000000000007E-2</v>
      </c>
      <c r="Q386">
        <v>168</v>
      </c>
      <c r="R386">
        <v>60000</v>
      </c>
      <c r="T386">
        <v>1280</v>
      </c>
      <c r="W386">
        <v>99000</v>
      </c>
      <c r="X386">
        <v>1.0669999999999999</v>
      </c>
      <c r="Y386">
        <v>6.5</v>
      </c>
      <c r="Z386">
        <v>-82</v>
      </c>
      <c r="AA386">
        <v>-7.2</v>
      </c>
      <c r="AB386">
        <v>0.70974999999999999</v>
      </c>
      <c r="AC386" t="s">
        <v>687</v>
      </c>
    </row>
    <row r="387" spans="1:29">
      <c r="A387" t="s">
        <v>1036</v>
      </c>
      <c r="B387" t="s">
        <v>1017</v>
      </c>
      <c r="C387" t="s">
        <v>643</v>
      </c>
      <c r="D387">
        <v>53.983479000000003</v>
      </c>
      <c r="E387">
        <v>-113.10913600000001</v>
      </c>
      <c r="F387">
        <v>979</v>
      </c>
      <c r="G387">
        <v>22</v>
      </c>
      <c r="H387">
        <v>4850</v>
      </c>
      <c r="I387">
        <v>1000</v>
      </c>
      <c r="J387">
        <v>1862</v>
      </c>
      <c r="K387">
        <v>33000</v>
      </c>
      <c r="L387">
        <v>42</v>
      </c>
      <c r="M387">
        <v>1</v>
      </c>
      <c r="N387">
        <v>258</v>
      </c>
      <c r="O387">
        <v>0.28000000000000003</v>
      </c>
      <c r="P387">
        <v>0.08</v>
      </c>
      <c r="Q387">
        <v>187</v>
      </c>
      <c r="R387">
        <v>65100</v>
      </c>
      <c r="T387">
        <v>1170</v>
      </c>
      <c r="W387">
        <v>108000</v>
      </c>
      <c r="X387">
        <v>1.073</v>
      </c>
      <c r="Y387">
        <v>6.1</v>
      </c>
      <c r="Z387">
        <v>-82</v>
      </c>
      <c r="AA387">
        <v>-6.1</v>
      </c>
      <c r="AB387">
        <v>0.70936999999999995</v>
      </c>
      <c r="AC387" t="s">
        <v>687</v>
      </c>
    </row>
    <row r="388" spans="1:29">
      <c r="A388" t="s">
        <v>1037</v>
      </c>
      <c r="B388" t="s">
        <v>1017</v>
      </c>
      <c r="C388" t="s">
        <v>643</v>
      </c>
      <c r="D388">
        <v>54.001567999999999</v>
      </c>
      <c r="E388">
        <v>-113.13989599999999</v>
      </c>
      <c r="F388">
        <v>985</v>
      </c>
      <c r="G388">
        <v>23</v>
      </c>
      <c r="H388">
        <v>5220</v>
      </c>
      <c r="I388">
        <v>1080</v>
      </c>
      <c r="J388">
        <v>1987</v>
      </c>
      <c r="K388">
        <v>34900</v>
      </c>
      <c r="L388">
        <v>48</v>
      </c>
      <c r="M388">
        <v>1</v>
      </c>
      <c r="N388">
        <v>274</v>
      </c>
      <c r="O388">
        <v>0.27</v>
      </c>
      <c r="P388">
        <v>0.08</v>
      </c>
      <c r="Q388">
        <v>198</v>
      </c>
      <c r="R388">
        <v>66100</v>
      </c>
      <c r="T388">
        <v>1240</v>
      </c>
      <c r="W388">
        <v>111000</v>
      </c>
      <c r="X388">
        <v>1.0740000000000001</v>
      </c>
      <c r="Y388">
        <v>6</v>
      </c>
      <c r="Z388">
        <v>-98</v>
      </c>
      <c r="AA388">
        <v>-4.5</v>
      </c>
      <c r="AB388">
        <v>0.70959000000000005</v>
      </c>
      <c r="AC388" t="s">
        <v>687</v>
      </c>
    </row>
    <row r="389" spans="1:29">
      <c r="A389" t="s">
        <v>1038</v>
      </c>
      <c r="B389" t="s">
        <v>1017</v>
      </c>
      <c r="C389" t="s">
        <v>643</v>
      </c>
      <c r="D389">
        <v>53.318227999999998</v>
      </c>
      <c r="E389">
        <v>-113.723997</v>
      </c>
      <c r="F389">
        <v>1623</v>
      </c>
      <c r="G389">
        <v>50</v>
      </c>
      <c r="H389">
        <v>30000</v>
      </c>
      <c r="I389">
        <v>3640</v>
      </c>
      <c r="J389">
        <v>5035</v>
      </c>
      <c r="K389">
        <v>50000</v>
      </c>
      <c r="L389">
        <v>142</v>
      </c>
      <c r="M389">
        <v>7</v>
      </c>
      <c r="N389">
        <v>1260</v>
      </c>
      <c r="O389">
        <v>17.48</v>
      </c>
      <c r="P389">
        <v>0.49</v>
      </c>
      <c r="Q389">
        <v>1190</v>
      </c>
      <c r="R389">
        <v>144000</v>
      </c>
      <c r="T389">
        <v>294</v>
      </c>
      <c r="W389">
        <v>235000</v>
      </c>
      <c r="X389">
        <v>1.161</v>
      </c>
      <c r="Y389">
        <v>6.2</v>
      </c>
      <c r="Z389">
        <v>-104</v>
      </c>
      <c r="AA389">
        <v>2.4</v>
      </c>
      <c r="AB389">
        <v>0.70872000000000002</v>
      </c>
      <c r="AC389" t="s">
        <v>687</v>
      </c>
    </row>
    <row r="390" spans="1:29">
      <c r="A390" t="s">
        <v>1039</v>
      </c>
      <c r="B390" t="s">
        <v>1017</v>
      </c>
      <c r="C390" t="s">
        <v>643</v>
      </c>
      <c r="D390">
        <v>53.503081999999999</v>
      </c>
      <c r="E390">
        <v>-113.72875000000001</v>
      </c>
      <c r="F390">
        <v>1536</v>
      </c>
      <c r="G390">
        <v>28</v>
      </c>
      <c r="H390">
        <v>11100</v>
      </c>
      <c r="I390">
        <v>1560</v>
      </c>
      <c r="J390">
        <v>2109</v>
      </c>
      <c r="K390">
        <v>34500</v>
      </c>
      <c r="L390">
        <v>56</v>
      </c>
      <c r="M390">
        <v>3</v>
      </c>
      <c r="N390">
        <v>485</v>
      </c>
      <c r="O390">
        <v>0.62</v>
      </c>
      <c r="P390">
        <v>1.42</v>
      </c>
      <c r="Q390">
        <v>397</v>
      </c>
      <c r="R390">
        <v>78300</v>
      </c>
      <c r="T390">
        <v>837</v>
      </c>
      <c r="W390">
        <v>129000</v>
      </c>
      <c r="X390">
        <v>1.0880000000000001</v>
      </c>
      <c r="Y390">
        <v>6.7</v>
      </c>
      <c r="Z390">
        <v>-87</v>
      </c>
      <c r="AA390">
        <v>-6.8</v>
      </c>
      <c r="AB390">
        <v>0.70981000000000005</v>
      </c>
      <c r="AC390" t="s">
        <v>687</v>
      </c>
    </row>
    <row r="391" spans="1:29">
      <c r="A391" t="s">
        <v>1040</v>
      </c>
      <c r="B391" t="s">
        <v>1017</v>
      </c>
      <c r="C391" t="s">
        <v>643</v>
      </c>
      <c r="D391">
        <v>54.938707000000001</v>
      </c>
      <c r="E391">
        <v>-117.239285</v>
      </c>
      <c r="G391">
        <v>60.3</v>
      </c>
      <c r="H391">
        <v>24400</v>
      </c>
      <c r="I391">
        <v>4330</v>
      </c>
      <c r="J391">
        <v>2750</v>
      </c>
      <c r="K391">
        <v>59900</v>
      </c>
      <c r="L391">
        <v>109</v>
      </c>
      <c r="M391">
        <v>10.7</v>
      </c>
      <c r="N391">
        <v>400</v>
      </c>
      <c r="O391">
        <v>0.13</v>
      </c>
      <c r="P391">
        <v>0.2</v>
      </c>
      <c r="Q391">
        <v>1060</v>
      </c>
      <c r="R391">
        <v>152600</v>
      </c>
      <c r="S391">
        <v>27</v>
      </c>
      <c r="T391">
        <v>337.7</v>
      </c>
      <c r="V391">
        <v>350</v>
      </c>
      <c r="W391">
        <v>246700</v>
      </c>
      <c r="X391">
        <v>1.214</v>
      </c>
      <c r="Y391">
        <v>7.1</v>
      </c>
      <c r="AC391" t="s">
        <v>644</v>
      </c>
    </row>
    <row r="392" spans="1:29">
      <c r="A392" t="s">
        <v>1040</v>
      </c>
      <c r="B392" t="s">
        <v>1017</v>
      </c>
      <c r="C392" t="s">
        <v>643</v>
      </c>
      <c r="D392">
        <v>54.938707000000001</v>
      </c>
      <c r="E392">
        <v>-117.239285</v>
      </c>
      <c r="G392">
        <v>60.2</v>
      </c>
      <c r="H392">
        <v>24900</v>
      </c>
      <c r="I392">
        <v>4330</v>
      </c>
      <c r="J392">
        <v>2690</v>
      </c>
      <c r="K392">
        <v>60300</v>
      </c>
      <c r="L392">
        <v>110</v>
      </c>
      <c r="M392">
        <v>10.7</v>
      </c>
      <c r="N392">
        <v>380</v>
      </c>
      <c r="O392">
        <v>0.11</v>
      </c>
      <c r="P392">
        <v>0.21</v>
      </c>
      <c r="Q392">
        <v>1090</v>
      </c>
      <c r="R392">
        <v>151700</v>
      </c>
      <c r="S392">
        <v>27</v>
      </c>
      <c r="T392">
        <v>279.7</v>
      </c>
      <c r="V392">
        <v>370</v>
      </c>
      <c r="W392">
        <v>244400</v>
      </c>
      <c r="X392">
        <v>1.214</v>
      </c>
      <c r="Y392">
        <v>7.16</v>
      </c>
      <c r="AC392" t="s">
        <v>644</v>
      </c>
    </row>
    <row r="393" spans="1:29">
      <c r="A393" t="s">
        <v>1040</v>
      </c>
      <c r="B393" t="s">
        <v>1017</v>
      </c>
      <c r="C393" t="s">
        <v>643</v>
      </c>
      <c r="D393">
        <v>54.938707000000001</v>
      </c>
      <c r="E393">
        <v>-117.239285</v>
      </c>
      <c r="G393">
        <v>60.5</v>
      </c>
      <c r="H393">
        <v>24100</v>
      </c>
      <c r="I393">
        <v>4350</v>
      </c>
      <c r="J393">
        <v>2750</v>
      </c>
      <c r="K393">
        <v>58500</v>
      </c>
      <c r="L393">
        <v>110</v>
      </c>
      <c r="M393">
        <v>10.7</v>
      </c>
      <c r="N393">
        <v>280</v>
      </c>
      <c r="O393">
        <v>0.13</v>
      </c>
      <c r="P393">
        <v>0.2</v>
      </c>
      <c r="Q393">
        <v>1040</v>
      </c>
      <c r="R393">
        <v>152000</v>
      </c>
      <c r="S393">
        <v>11</v>
      </c>
      <c r="T393">
        <v>279.3</v>
      </c>
      <c r="V393">
        <v>380</v>
      </c>
      <c r="W393">
        <v>245300</v>
      </c>
      <c r="X393">
        <v>1.2110000000000001</v>
      </c>
      <c r="Y393">
        <v>6.95</v>
      </c>
      <c r="AC393" t="s">
        <v>644</v>
      </c>
    </row>
    <row r="394" spans="1:29">
      <c r="A394" t="s">
        <v>1040</v>
      </c>
      <c r="B394" t="s">
        <v>1017</v>
      </c>
      <c r="C394" t="s">
        <v>643</v>
      </c>
      <c r="D394">
        <v>54.938707000000001</v>
      </c>
      <c r="E394">
        <v>-117.239285</v>
      </c>
      <c r="G394">
        <v>60.8</v>
      </c>
      <c r="H394">
        <v>25200</v>
      </c>
      <c r="I394">
        <v>4630</v>
      </c>
      <c r="J394">
        <v>2730</v>
      </c>
      <c r="K394">
        <v>59200</v>
      </c>
      <c r="L394">
        <v>110</v>
      </c>
      <c r="M394">
        <v>10.6</v>
      </c>
      <c r="N394">
        <v>390</v>
      </c>
      <c r="O394">
        <v>0</v>
      </c>
      <c r="P394">
        <v>0.24</v>
      </c>
      <c r="Q394">
        <v>1030</v>
      </c>
      <c r="R394">
        <v>152400</v>
      </c>
      <c r="S394">
        <v>24</v>
      </c>
      <c r="T394">
        <v>279.2</v>
      </c>
      <c r="V394">
        <v>370</v>
      </c>
      <c r="W394">
        <v>246100</v>
      </c>
      <c r="X394">
        <v>1.212</v>
      </c>
      <c r="Y394">
        <v>7.02</v>
      </c>
      <c r="AC394" t="s">
        <v>644</v>
      </c>
    </row>
    <row r="395" spans="1:29">
      <c r="A395" t="s">
        <v>1041</v>
      </c>
      <c r="B395" t="s">
        <v>1017</v>
      </c>
      <c r="C395" t="s">
        <v>643</v>
      </c>
      <c r="D395">
        <v>53.372262999999997</v>
      </c>
      <c r="E395">
        <v>-113.772639</v>
      </c>
      <c r="F395">
        <v>1617</v>
      </c>
      <c r="G395">
        <v>20.8</v>
      </c>
      <c r="H395">
        <v>8640</v>
      </c>
      <c r="I395">
        <v>1720</v>
      </c>
      <c r="J395">
        <v>1580</v>
      </c>
      <c r="K395">
        <v>27900</v>
      </c>
      <c r="L395">
        <v>55.5</v>
      </c>
      <c r="M395">
        <v>0.2</v>
      </c>
      <c r="N395">
        <v>400</v>
      </c>
      <c r="O395">
        <v>11</v>
      </c>
      <c r="P395">
        <v>0.33</v>
      </c>
      <c r="Q395">
        <v>297</v>
      </c>
      <c r="R395">
        <v>68980</v>
      </c>
      <c r="S395">
        <v>14</v>
      </c>
      <c r="T395">
        <v>927.8</v>
      </c>
      <c r="V395">
        <v>170</v>
      </c>
      <c r="W395">
        <v>114900</v>
      </c>
      <c r="X395">
        <v>1.0860000000000001</v>
      </c>
      <c r="Y395">
        <v>6.66</v>
      </c>
      <c r="AC395" t="s">
        <v>644</v>
      </c>
    </row>
    <row r="396" spans="1:29">
      <c r="A396" t="s">
        <v>1042</v>
      </c>
      <c r="B396" t="s">
        <v>1017</v>
      </c>
      <c r="C396" t="s">
        <v>643</v>
      </c>
      <c r="D396">
        <v>53.263278</v>
      </c>
      <c r="E396">
        <v>-113.649947</v>
      </c>
      <c r="F396">
        <v>1634.3</v>
      </c>
      <c r="G396">
        <v>28.4</v>
      </c>
      <c r="H396">
        <v>26500</v>
      </c>
      <c r="I396">
        <v>2780</v>
      </c>
      <c r="J396">
        <v>3990</v>
      </c>
      <c r="K396">
        <v>46600</v>
      </c>
      <c r="L396">
        <v>104</v>
      </c>
      <c r="M396">
        <v>3.58</v>
      </c>
      <c r="N396">
        <v>1400</v>
      </c>
      <c r="O396">
        <v>0.78</v>
      </c>
      <c r="P396">
        <v>0.3</v>
      </c>
      <c r="Q396">
        <v>1120</v>
      </c>
      <c r="R396">
        <v>139500</v>
      </c>
      <c r="S396">
        <v>21</v>
      </c>
      <c r="T396">
        <v>297.7</v>
      </c>
      <c r="V396">
        <v>150</v>
      </c>
      <c r="W396">
        <v>239900</v>
      </c>
      <c r="X396">
        <v>1.1879999999999999</v>
      </c>
      <c r="Y396">
        <v>6.04</v>
      </c>
      <c r="AC396" t="s">
        <v>644</v>
      </c>
    </row>
    <row r="397" spans="1:29">
      <c r="A397" t="s">
        <v>1043</v>
      </c>
      <c r="B397" t="s">
        <v>1044</v>
      </c>
      <c r="C397" t="s">
        <v>144</v>
      </c>
      <c r="D397">
        <v>51.305155999999997</v>
      </c>
      <c r="E397">
        <v>-110.29513300000001</v>
      </c>
      <c r="F397">
        <v>332.23</v>
      </c>
      <c r="G397">
        <v>0.7</v>
      </c>
      <c r="H397">
        <v>46</v>
      </c>
      <c r="I397">
        <v>19</v>
      </c>
      <c r="J397">
        <v>10</v>
      </c>
      <c r="K397">
        <v>2960</v>
      </c>
      <c r="L397">
        <v>2.8</v>
      </c>
      <c r="M397">
        <v>0.4</v>
      </c>
      <c r="N397">
        <v>34</v>
      </c>
      <c r="Q397">
        <v>1.3</v>
      </c>
      <c r="R397">
        <v>3899</v>
      </c>
      <c r="S397">
        <v>24</v>
      </c>
      <c r="T397">
        <v>84</v>
      </c>
      <c r="U397">
        <v>172</v>
      </c>
      <c r="V397">
        <v>277</v>
      </c>
      <c r="W397">
        <v>7152.53</v>
      </c>
      <c r="X397">
        <v>1.0049999999999999</v>
      </c>
      <c r="Y397">
        <v>8.6999999999999993</v>
      </c>
      <c r="AC397" t="s">
        <v>644</v>
      </c>
    </row>
    <row r="398" spans="1:29">
      <c r="A398" t="s">
        <v>1045</v>
      </c>
      <c r="B398" t="s">
        <v>1044</v>
      </c>
      <c r="C398" t="s">
        <v>144</v>
      </c>
      <c r="D398">
        <v>51.72692</v>
      </c>
      <c r="E398">
        <v>-110.24812300000001</v>
      </c>
      <c r="F398">
        <v>230.12</v>
      </c>
      <c r="G398">
        <v>0.6</v>
      </c>
      <c r="H398">
        <v>46</v>
      </c>
      <c r="I398">
        <v>32</v>
      </c>
      <c r="J398">
        <v>20</v>
      </c>
      <c r="K398">
        <v>1850</v>
      </c>
      <c r="L398">
        <v>2.2999999999999998</v>
      </c>
      <c r="M398">
        <v>0.4</v>
      </c>
      <c r="N398">
        <v>33</v>
      </c>
      <c r="Q398">
        <v>1</v>
      </c>
      <c r="R398">
        <v>2512</v>
      </c>
      <c r="S398">
        <v>6</v>
      </c>
      <c r="T398">
        <v>140</v>
      </c>
      <c r="U398">
        <v>201</v>
      </c>
      <c r="V398">
        <v>452</v>
      </c>
      <c r="W398">
        <v>5120.6000000000004</v>
      </c>
      <c r="X398">
        <v>1.008</v>
      </c>
      <c r="Y398">
        <v>8.64</v>
      </c>
      <c r="AC398" t="s">
        <v>644</v>
      </c>
    </row>
    <row r="399" spans="1:29">
      <c r="A399" t="s">
        <v>1046</v>
      </c>
      <c r="B399" t="s">
        <v>1044</v>
      </c>
      <c r="C399" t="s">
        <v>144</v>
      </c>
      <c r="D399">
        <v>53.103096000000001</v>
      </c>
      <c r="E399">
        <v>-114.23634300000001</v>
      </c>
      <c r="F399">
        <v>978.71</v>
      </c>
      <c r="G399">
        <v>0.52</v>
      </c>
      <c r="H399">
        <v>65</v>
      </c>
      <c r="I399">
        <v>22</v>
      </c>
      <c r="J399">
        <v>21</v>
      </c>
      <c r="K399">
        <v>4400</v>
      </c>
      <c r="L399">
        <v>5</v>
      </c>
      <c r="N399">
        <v>76</v>
      </c>
      <c r="O399">
        <v>2.7</v>
      </c>
      <c r="P399">
        <v>0.1</v>
      </c>
      <c r="Q399">
        <v>13.3</v>
      </c>
      <c r="R399">
        <v>6730</v>
      </c>
      <c r="S399">
        <v>36</v>
      </c>
      <c r="T399">
        <v>3</v>
      </c>
      <c r="U399">
        <v>129</v>
      </c>
      <c r="V399">
        <v>661</v>
      </c>
      <c r="W399">
        <v>12012.89</v>
      </c>
      <c r="X399">
        <v>1.0089999999999999</v>
      </c>
      <c r="Y399">
        <v>8.39</v>
      </c>
      <c r="AC399" t="s">
        <v>644</v>
      </c>
    </row>
    <row r="400" spans="1:29">
      <c r="A400" t="s">
        <v>1047</v>
      </c>
      <c r="B400" t="s">
        <v>1048</v>
      </c>
      <c r="C400" t="s">
        <v>643</v>
      </c>
      <c r="G400">
        <v>6.5</v>
      </c>
      <c r="H400">
        <v>28700</v>
      </c>
      <c r="I400">
        <v>1290</v>
      </c>
      <c r="J400">
        <v>2110</v>
      </c>
      <c r="K400">
        <v>59600</v>
      </c>
      <c r="L400">
        <v>22.5</v>
      </c>
      <c r="M400">
        <v>2.93</v>
      </c>
      <c r="N400">
        <v>800</v>
      </c>
      <c r="O400">
        <v>11.6</v>
      </c>
      <c r="P400">
        <v>19.7</v>
      </c>
      <c r="Q400">
        <v>808</v>
      </c>
      <c r="R400">
        <v>187100</v>
      </c>
      <c r="T400">
        <v>356.7</v>
      </c>
      <c r="V400">
        <v>52</v>
      </c>
      <c r="W400">
        <v>262000</v>
      </c>
      <c r="X400">
        <v>1.1759999999999999</v>
      </c>
      <c r="Y400">
        <v>5.79</v>
      </c>
      <c r="AC400" t="s">
        <v>644</v>
      </c>
    </row>
    <row r="401" spans="1:29">
      <c r="A401" t="s">
        <v>1047</v>
      </c>
      <c r="B401" t="s">
        <v>1048</v>
      </c>
      <c r="C401" t="s">
        <v>643</v>
      </c>
      <c r="G401">
        <v>6.24</v>
      </c>
      <c r="H401">
        <v>27700</v>
      </c>
      <c r="I401">
        <v>1300</v>
      </c>
      <c r="J401">
        <v>2170</v>
      </c>
      <c r="K401">
        <v>61800</v>
      </c>
      <c r="L401">
        <v>23.2</v>
      </c>
      <c r="M401">
        <v>2.85</v>
      </c>
      <c r="N401">
        <v>780</v>
      </c>
      <c r="O401">
        <v>48.4</v>
      </c>
      <c r="P401">
        <v>24.2</v>
      </c>
      <c r="Q401">
        <v>799</v>
      </c>
      <c r="R401">
        <v>182300</v>
      </c>
      <c r="T401">
        <v>361.2</v>
      </c>
      <c r="V401">
        <v>39</v>
      </c>
      <c r="W401">
        <v>262400</v>
      </c>
      <c r="X401">
        <v>1.17</v>
      </c>
      <c r="Y401">
        <v>5.43</v>
      </c>
      <c r="AC401" t="s">
        <v>644</v>
      </c>
    </row>
    <row r="402" spans="1:29">
      <c r="A402" t="s">
        <v>1049</v>
      </c>
      <c r="B402" t="s">
        <v>1048</v>
      </c>
      <c r="C402" t="s">
        <v>643</v>
      </c>
      <c r="D402">
        <v>56.035015000000001</v>
      </c>
      <c r="E402">
        <v>-115.400375</v>
      </c>
      <c r="F402">
        <v>1758</v>
      </c>
      <c r="G402">
        <v>8.5299999999999994</v>
      </c>
      <c r="H402">
        <v>28000</v>
      </c>
      <c r="I402">
        <v>1270</v>
      </c>
      <c r="J402">
        <v>2090</v>
      </c>
      <c r="K402">
        <v>62100</v>
      </c>
      <c r="L402">
        <v>26.6</v>
      </c>
      <c r="M402">
        <v>2.85</v>
      </c>
      <c r="N402">
        <v>760</v>
      </c>
      <c r="O402">
        <v>52.8</v>
      </c>
      <c r="P402">
        <v>24.9</v>
      </c>
      <c r="Q402">
        <v>796</v>
      </c>
      <c r="R402">
        <v>189300</v>
      </c>
      <c r="T402">
        <v>344.6</v>
      </c>
      <c r="V402">
        <v>50</v>
      </c>
      <c r="W402">
        <v>255900</v>
      </c>
      <c r="X402">
        <v>1.167</v>
      </c>
      <c r="Y402">
        <v>5.75</v>
      </c>
      <c r="AC402" t="s">
        <v>644</v>
      </c>
    </row>
    <row r="403" spans="1:29">
      <c r="A403" t="s">
        <v>1050</v>
      </c>
      <c r="B403" t="s">
        <v>1048</v>
      </c>
      <c r="C403" t="s">
        <v>643</v>
      </c>
      <c r="D403">
        <v>56.08276</v>
      </c>
      <c r="E403">
        <v>-115.35218999999999</v>
      </c>
      <c r="F403">
        <v>1718.8</v>
      </c>
      <c r="G403">
        <v>6.12</v>
      </c>
      <c r="H403">
        <v>27100</v>
      </c>
      <c r="I403">
        <v>1160</v>
      </c>
      <c r="J403">
        <v>2180</v>
      </c>
      <c r="K403">
        <v>61600</v>
      </c>
      <c r="L403">
        <v>21.2</v>
      </c>
      <c r="M403">
        <v>2.0699999999999998</v>
      </c>
      <c r="N403">
        <v>640</v>
      </c>
      <c r="O403">
        <v>30.5</v>
      </c>
      <c r="P403">
        <v>21.3</v>
      </c>
      <c r="Q403">
        <v>767</v>
      </c>
      <c r="R403">
        <v>186700</v>
      </c>
      <c r="T403">
        <v>445.3</v>
      </c>
      <c r="V403">
        <v>56</v>
      </c>
      <c r="W403">
        <v>253400</v>
      </c>
      <c r="X403">
        <v>1.167</v>
      </c>
      <c r="Y403">
        <v>5.7</v>
      </c>
      <c r="AC403" t="s">
        <v>644</v>
      </c>
    </row>
    <row r="404" spans="1:29">
      <c r="A404" t="s">
        <v>1051</v>
      </c>
      <c r="B404" t="s">
        <v>1048</v>
      </c>
      <c r="C404" t="s">
        <v>643</v>
      </c>
      <c r="D404">
        <v>56.121676000000001</v>
      </c>
      <c r="E404">
        <v>-115.2953</v>
      </c>
      <c r="F404">
        <v>1789</v>
      </c>
      <c r="G404">
        <v>3.61</v>
      </c>
      <c r="H404">
        <v>26500</v>
      </c>
      <c r="I404">
        <v>1200</v>
      </c>
      <c r="J404">
        <v>2250</v>
      </c>
      <c r="K404">
        <v>60600</v>
      </c>
      <c r="L404">
        <v>17.899999999999999</v>
      </c>
      <c r="M404">
        <v>2.78</v>
      </c>
      <c r="N404">
        <v>740</v>
      </c>
      <c r="O404">
        <v>25</v>
      </c>
      <c r="P404">
        <v>16.7</v>
      </c>
      <c r="Q404">
        <v>764</v>
      </c>
      <c r="R404">
        <v>188400</v>
      </c>
      <c r="T404">
        <v>358.4</v>
      </c>
      <c r="V404">
        <v>110</v>
      </c>
      <c r="W404">
        <v>257700</v>
      </c>
      <c r="X404">
        <v>1.161</v>
      </c>
      <c r="Y404">
        <v>5.87</v>
      </c>
      <c r="AC404" t="s">
        <v>644</v>
      </c>
    </row>
    <row r="405" spans="1:29">
      <c r="A405" t="s">
        <v>1052</v>
      </c>
      <c r="B405" t="s">
        <v>1048</v>
      </c>
      <c r="C405" t="s">
        <v>643</v>
      </c>
      <c r="D405">
        <v>56.105375000000002</v>
      </c>
      <c r="E405">
        <v>-115.40157499999999</v>
      </c>
      <c r="F405">
        <v>1755</v>
      </c>
      <c r="G405">
        <v>3.63</v>
      </c>
      <c r="H405">
        <v>28600</v>
      </c>
      <c r="I405">
        <v>1150</v>
      </c>
      <c r="J405">
        <v>1900</v>
      </c>
      <c r="K405">
        <v>59500</v>
      </c>
      <c r="L405">
        <v>20.5</v>
      </c>
      <c r="M405">
        <v>2.79</v>
      </c>
      <c r="N405">
        <v>810</v>
      </c>
      <c r="O405">
        <v>48.7</v>
      </c>
      <c r="P405">
        <v>27.9</v>
      </c>
      <c r="Q405">
        <v>753</v>
      </c>
      <c r="R405">
        <v>187800</v>
      </c>
      <c r="T405">
        <v>352.4</v>
      </c>
      <c r="V405">
        <v>37</v>
      </c>
      <c r="W405">
        <v>257600</v>
      </c>
      <c r="X405">
        <v>1.169</v>
      </c>
      <c r="Y405">
        <v>5.24</v>
      </c>
      <c r="AC405" t="s">
        <v>644</v>
      </c>
    </row>
    <row r="406" spans="1:29">
      <c r="A406" t="s">
        <v>1052</v>
      </c>
      <c r="B406" t="s">
        <v>1048</v>
      </c>
      <c r="C406" t="s">
        <v>643</v>
      </c>
      <c r="D406">
        <v>56.105375000000002</v>
      </c>
      <c r="E406">
        <v>-115.40157499999999</v>
      </c>
      <c r="F406">
        <v>1755</v>
      </c>
      <c r="G406">
        <v>3.81</v>
      </c>
      <c r="H406">
        <v>27500</v>
      </c>
      <c r="I406">
        <v>1140</v>
      </c>
      <c r="J406">
        <v>1960</v>
      </c>
      <c r="K406">
        <v>57500</v>
      </c>
      <c r="L406">
        <v>20.7</v>
      </c>
      <c r="M406">
        <v>2.77</v>
      </c>
      <c r="N406">
        <v>770</v>
      </c>
      <c r="O406">
        <v>49.7</v>
      </c>
      <c r="P406">
        <v>27.9</v>
      </c>
      <c r="Q406">
        <v>765</v>
      </c>
      <c r="R406">
        <v>190200</v>
      </c>
      <c r="T406">
        <v>354.5</v>
      </c>
      <c r="V406">
        <v>35</v>
      </c>
      <c r="W406">
        <v>258900</v>
      </c>
      <c r="X406">
        <v>1.17</v>
      </c>
      <c r="Y406">
        <v>5.22</v>
      </c>
      <c r="AC406" t="s">
        <v>644</v>
      </c>
    </row>
    <row r="407" spans="1:29">
      <c r="A407" t="s">
        <v>1053</v>
      </c>
      <c r="B407" t="s">
        <v>1048</v>
      </c>
      <c r="C407" t="s">
        <v>643</v>
      </c>
      <c r="D407">
        <v>56.08493</v>
      </c>
      <c r="E407">
        <v>-115.28412400000001</v>
      </c>
      <c r="F407">
        <v>1716.76</v>
      </c>
      <c r="G407">
        <v>6.32</v>
      </c>
      <c r="H407">
        <v>26700</v>
      </c>
      <c r="I407">
        <v>1140</v>
      </c>
      <c r="J407">
        <v>2060</v>
      </c>
      <c r="K407">
        <v>60300</v>
      </c>
      <c r="L407">
        <v>21.4</v>
      </c>
      <c r="M407">
        <v>2.65</v>
      </c>
      <c r="N407">
        <v>780</v>
      </c>
      <c r="O407">
        <v>40.4</v>
      </c>
      <c r="P407">
        <v>21.6</v>
      </c>
      <c r="Q407">
        <v>757</v>
      </c>
      <c r="R407">
        <v>186800</v>
      </c>
      <c r="T407">
        <v>361.7</v>
      </c>
      <c r="V407">
        <v>48</v>
      </c>
      <c r="W407">
        <v>264300</v>
      </c>
      <c r="X407">
        <v>1.165</v>
      </c>
      <c r="Y407">
        <v>5.44</v>
      </c>
      <c r="AC407" t="s">
        <v>644</v>
      </c>
    </row>
    <row r="408" spans="1:29">
      <c r="A408" t="s">
        <v>1054</v>
      </c>
      <c r="B408" t="s">
        <v>1048</v>
      </c>
      <c r="C408" t="s">
        <v>643</v>
      </c>
      <c r="D408">
        <v>56.040762000000001</v>
      </c>
      <c r="E408">
        <v>-115.258878</v>
      </c>
      <c r="F408">
        <v>1760</v>
      </c>
      <c r="G408">
        <v>7.29</v>
      </c>
      <c r="H408">
        <v>27500</v>
      </c>
      <c r="I408">
        <v>1210</v>
      </c>
      <c r="J408">
        <v>2300</v>
      </c>
      <c r="K408">
        <v>61300</v>
      </c>
      <c r="L408">
        <v>19.3</v>
      </c>
      <c r="M408">
        <v>3.12</v>
      </c>
      <c r="N408">
        <v>790</v>
      </c>
      <c r="O408">
        <v>54.8</v>
      </c>
      <c r="P408">
        <v>19.899999999999999</v>
      </c>
      <c r="Q408">
        <v>802</v>
      </c>
      <c r="R408">
        <v>198600</v>
      </c>
      <c r="T408">
        <v>324.3</v>
      </c>
      <c r="V408">
        <v>46</v>
      </c>
      <c r="W408">
        <v>278300</v>
      </c>
      <c r="X408">
        <v>1.1739999999999999</v>
      </c>
      <c r="Y408">
        <v>5.54</v>
      </c>
      <c r="AC408" t="s">
        <v>644</v>
      </c>
    </row>
    <row r="409" spans="1:29">
      <c r="A409" t="s">
        <v>1055</v>
      </c>
      <c r="B409" t="s">
        <v>1048</v>
      </c>
      <c r="C409" t="s">
        <v>643</v>
      </c>
      <c r="D409">
        <v>56.031149999999997</v>
      </c>
      <c r="E409">
        <v>-115.316501</v>
      </c>
      <c r="F409">
        <v>1815</v>
      </c>
      <c r="G409">
        <v>7.15</v>
      </c>
      <c r="H409">
        <v>26500</v>
      </c>
      <c r="I409">
        <v>1200</v>
      </c>
      <c r="J409">
        <v>2070</v>
      </c>
      <c r="K409">
        <v>60200</v>
      </c>
      <c r="L409">
        <v>23.2</v>
      </c>
      <c r="M409">
        <v>2.58</v>
      </c>
      <c r="N409">
        <v>780</v>
      </c>
      <c r="O409">
        <v>57.1</v>
      </c>
      <c r="P409">
        <v>21.7</v>
      </c>
      <c r="Q409">
        <v>765</v>
      </c>
      <c r="R409">
        <v>189900</v>
      </c>
      <c r="T409">
        <v>352.4</v>
      </c>
      <c r="V409">
        <v>37</v>
      </c>
      <c r="W409">
        <v>270800</v>
      </c>
      <c r="X409">
        <v>1.1679999999999999</v>
      </c>
      <c r="Y409">
        <v>5.22</v>
      </c>
      <c r="AC409" t="s">
        <v>644</v>
      </c>
    </row>
    <row r="410" spans="1:29">
      <c r="A410" t="s">
        <v>1056</v>
      </c>
      <c r="B410" t="s">
        <v>1048</v>
      </c>
      <c r="C410" t="s">
        <v>643</v>
      </c>
      <c r="D410">
        <v>57.245117999999998</v>
      </c>
      <c r="E410">
        <v>-115.121233</v>
      </c>
      <c r="F410">
        <v>1233.22</v>
      </c>
      <c r="G410">
        <v>25</v>
      </c>
      <c r="H410">
        <v>11100</v>
      </c>
      <c r="I410">
        <v>585</v>
      </c>
      <c r="J410">
        <v>1440</v>
      </c>
      <c r="K410">
        <v>75200</v>
      </c>
      <c r="L410">
        <v>16</v>
      </c>
      <c r="M410">
        <v>0.52</v>
      </c>
      <c r="N410">
        <v>327</v>
      </c>
      <c r="O410">
        <v>1.5</v>
      </c>
      <c r="Q410">
        <v>195</v>
      </c>
      <c r="R410">
        <v>126600</v>
      </c>
      <c r="S410">
        <v>3</v>
      </c>
      <c r="T410">
        <v>1870</v>
      </c>
      <c r="V410">
        <v>158</v>
      </c>
      <c r="W410">
        <v>209111.47</v>
      </c>
      <c r="X410">
        <v>1.153</v>
      </c>
      <c r="Y410">
        <v>7.25</v>
      </c>
      <c r="AC410" t="s">
        <v>644</v>
      </c>
    </row>
    <row r="411" spans="1:29">
      <c r="A411" t="s">
        <v>1057</v>
      </c>
      <c r="B411" t="s">
        <v>1048</v>
      </c>
      <c r="C411" t="s">
        <v>643</v>
      </c>
      <c r="D411">
        <v>57.487889000000003</v>
      </c>
      <c r="E411">
        <v>-114.361709</v>
      </c>
      <c r="F411">
        <v>1135.3800000000001</v>
      </c>
      <c r="G411">
        <v>24</v>
      </c>
      <c r="H411">
        <v>18000</v>
      </c>
      <c r="I411">
        <v>1350</v>
      </c>
      <c r="J411">
        <v>2520</v>
      </c>
      <c r="K411">
        <v>100800</v>
      </c>
      <c r="L411">
        <v>47</v>
      </c>
      <c r="M411">
        <v>0.95</v>
      </c>
      <c r="N411">
        <v>647</v>
      </c>
      <c r="P411">
        <v>1.2</v>
      </c>
      <c r="Q411">
        <v>390</v>
      </c>
      <c r="R411">
        <v>193600</v>
      </c>
      <c r="S411">
        <v>7</v>
      </c>
      <c r="T411">
        <v>815</v>
      </c>
      <c r="V411">
        <v>296</v>
      </c>
      <c r="W411">
        <v>316560.5</v>
      </c>
      <c r="X411">
        <v>1.212</v>
      </c>
      <c r="Y411">
        <v>7.6</v>
      </c>
      <c r="AC411" t="s">
        <v>644</v>
      </c>
    </row>
    <row r="412" spans="1:29">
      <c r="A412" t="s">
        <v>1058</v>
      </c>
      <c r="B412" t="s">
        <v>1048</v>
      </c>
      <c r="C412" t="s">
        <v>643</v>
      </c>
      <c r="D412">
        <v>58.275244999999998</v>
      </c>
      <c r="E412">
        <v>-119.377773</v>
      </c>
      <c r="F412">
        <v>1996.44</v>
      </c>
      <c r="G412">
        <v>38</v>
      </c>
      <c r="H412">
        <v>10814</v>
      </c>
      <c r="I412">
        <v>1860</v>
      </c>
      <c r="J412">
        <v>1701</v>
      </c>
      <c r="K412">
        <v>42160</v>
      </c>
      <c r="O412">
        <v>0.47</v>
      </c>
      <c r="P412">
        <v>8.1999999999999993</v>
      </c>
      <c r="Q412">
        <v>402</v>
      </c>
      <c r="R412">
        <v>91182</v>
      </c>
      <c r="T412">
        <v>546</v>
      </c>
      <c r="V412">
        <v>710</v>
      </c>
      <c r="W412">
        <v>148631.32999999999</v>
      </c>
      <c r="X412">
        <v>1.1020000000000001</v>
      </c>
      <c r="Y412">
        <v>6.7</v>
      </c>
      <c r="AC412" t="s">
        <v>644</v>
      </c>
    </row>
    <row r="413" spans="1:29">
      <c r="A413" t="s">
        <v>1059</v>
      </c>
      <c r="B413" t="s">
        <v>1048</v>
      </c>
      <c r="C413" t="s">
        <v>643</v>
      </c>
      <c r="D413">
        <v>58.287917</v>
      </c>
      <c r="E413">
        <v>-119.405092</v>
      </c>
      <c r="F413">
        <v>1947.06</v>
      </c>
      <c r="G413">
        <v>40</v>
      </c>
      <c r="H413">
        <v>8651</v>
      </c>
      <c r="I413">
        <v>1600</v>
      </c>
      <c r="J413">
        <v>1166</v>
      </c>
      <c r="K413">
        <v>37900</v>
      </c>
      <c r="O413">
        <v>0.09</v>
      </c>
      <c r="P413">
        <v>1.7</v>
      </c>
      <c r="Q413">
        <v>348</v>
      </c>
      <c r="R413">
        <v>78657</v>
      </c>
      <c r="T413">
        <v>680</v>
      </c>
      <c r="V413">
        <v>810</v>
      </c>
      <c r="W413">
        <v>129063.71</v>
      </c>
      <c r="X413">
        <v>1.0880000000000001</v>
      </c>
      <c r="Y413">
        <v>6.2</v>
      </c>
      <c r="AC413" t="s">
        <v>644</v>
      </c>
    </row>
    <row r="414" spans="1:29">
      <c r="A414" t="s">
        <v>1059</v>
      </c>
      <c r="B414" t="s">
        <v>1048</v>
      </c>
      <c r="C414" t="s">
        <v>643</v>
      </c>
      <c r="D414">
        <v>58.287917</v>
      </c>
      <c r="E414">
        <v>-119.405092</v>
      </c>
      <c r="F414">
        <v>1965.96</v>
      </c>
      <c r="G414">
        <v>40</v>
      </c>
      <c r="H414">
        <v>9011</v>
      </c>
      <c r="I414">
        <v>1800</v>
      </c>
      <c r="J414">
        <v>1094</v>
      </c>
      <c r="K414">
        <v>36000</v>
      </c>
      <c r="O414">
        <v>0.34</v>
      </c>
      <c r="P414">
        <v>0.26</v>
      </c>
      <c r="Q414">
        <v>362</v>
      </c>
      <c r="R414">
        <v>76152</v>
      </c>
      <c r="T414">
        <v>673</v>
      </c>
      <c r="V414">
        <v>900</v>
      </c>
      <c r="W414">
        <v>125013.21</v>
      </c>
      <c r="X414">
        <v>1.0840000000000001</v>
      </c>
      <c r="Y414">
        <v>6.4</v>
      </c>
      <c r="AC414" t="s">
        <v>644</v>
      </c>
    </row>
    <row r="415" spans="1:29">
      <c r="A415" t="s">
        <v>1060</v>
      </c>
      <c r="B415" t="s">
        <v>1048</v>
      </c>
      <c r="C415" t="s">
        <v>643</v>
      </c>
      <c r="D415">
        <v>58.485711000000002</v>
      </c>
      <c r="E415">
        <v>-118.94176299999999</v>
      </c>
      <c r="F415">
        <v>1701.39</v>
      </c>
      <c r="G415">
        <v>54</v>
      </c>
      <c r="H415">
        <v>14800</v>
      </c>
      <c r="I415">
        <v>2200</v>
      </c>
      <c r="J415">
        <v>960</v>
      </c>
      <c r="K415">
        <v>60400</v>
      </c>
      <c r="L415">
        <v>155</v>
      </c>
      <c r="M415">
        <v>3</v>
      </c>
      <c r="N415">
        <v>16</v>
      </c>
      <c r="O415">
        <v>1.1000000000000001</v>
      </c>
      <c r="P415">
        <v>2</v>
      </c>
      <c r="Q415">
        <v>430</v>
      </c>
      <c r="R415">
        <v>115400</v>
      </c>
      <c r="S415">
        <v>3</v>
      </c>
      <c r="T415">
        <v>484</v>
      </c>
      <c r="V415">
        <v>204</v>
      </c>
      <c r="W415">
        <v>188121.69</v>
      </c>
      <c r="X415">
        <v>1.135</v>
      </c>
      <c r="Y415">
        <v>6.94</v>
      </c>
      <c r="AC415" t="s">
        <v>644</v>
      </c>
    </row>
    <row r="416" spans="1:29">
      <c r="A416" t="s">
        <v>1061</v>
      </c>
      <c r="B416" t="s">
        <v>1048</v>
      </c>
      <c r="C416" t="s">
        <v>643</v>
      </c>
      <c r="D416">
        <v>58.536276999999998</v>
      </c>
      <c r="E416">
        <v>-119.02332199999999</v>
      </c>
      <c r="F416">
        <v>1676.4</v>
      </c>
      <c r="G416">
        <v>40</v>
      </c>
      <c r="H416">
        <v>7964</v>
      </c>
      <c r="I416">
        <v>1920</v>
      </c>
      <c r="J416">
        <v>1339</v>
      </c>
      <c r="K416">
        <v>36390</v>
      </c>
      <c r="O416">
        <v>0.63</v>
      </c>
      <c r="P416">
        <v>0.28000000000000003</v>
      </c>
      <c r="Q416">
        <v>330</v>
      </c>
      <c r="R416">
        <v>75884</v>
      </c>
      <c r="T416">
        <v>1227</v>
      </c>
      <c r="V416">
        <v>464</v>
      </c>
      <c r="W416">
        <v>124947.65</v>
      </c>
      <c r="X416">
        <v>1.0900000000000001</v>
      </c>
      <c r="Y416">
        <v>7</v>
      </c>
      <c r="AC416" t="s">
        <v>644</v>
      </c>
    </row>
    <row r="417" spans="1:29">
      <c r="A417" t="s">
        <v>1062</v>
      </c>
      <c r="B417" t="s">
        <v>1048</v>
      </c>
      <c r="C417" t="s">
        <v>643</v>
      </c>
      <c r="D417">
        <v>58.931260999999999</v>
      </c>
      <c r="E417">
        <v>-114.192093</v>
      </c>
      <c r="F417">
        <v>946.4</v>
      </c>
      <c r="G417">
        <v>4.5999999999999996</v>
      </c>
      <c r="H417">
        <v>3652</v>
      </c>
      <c r="I417">
        <v>640</v>
      </c>
      <c r="J417">
        <v>690</v>
      </c>
      <c r="K417">
        <v>83600</v>
      </c>
      <c r="O417">
        <v>0.75</v>
      </c>
      <c r="P417">
        <v>3.5</v>
      </c>
      <c r="Q417">
        <v>78</v>
      </c>
      <c r="R417">
        <v>135800</v>
      </c>
      <c r="T417">
        <v>3494</v>
      </c>
      <c r="V417">
        <v>85</v>
      </c>
      <c r="W417">
        <v>227955.09</v>
      </c>
      <c r="X417">
        <v>1.1439999999999999</v>
      </c>
      <c r="Y417">
        <v>6.6</v>
      </c>
      <c r="AC417" t="s">
        <v>644</v>
      </c>
    </row>
    <row r="418" spans="1:29">
      <c r="A418" t="s">
        <v>1063</v>
      </c>
      <c r="B418" t="s">
        <v>1048</v>
      </c>
      <c r="C418" t="s">
        <v>643</v>
      </c>
      <c r="D418">
        <v>59.104509999999998</v>
      </c>
      <c r="E418">
        <v>-118.872412</v>
      </c>
      <c r="F418">
        <v>1484.38</v>
      </c>
      <c r="G418">
        <v>95</v>
      </c>
      <c r="H418">
        <v>14500</v>
      </c>
      <c r="I418">
        <v>3900</v>
      </c>
      <c r="J418">
        <v>1968</v>
      </c>
      <c r="K418">
        <v>56500</v>
      </c>
      <c r="L418">
        <v>260</v>
      </c>
      <c r="M418">
        <v>4</v>
      </c>
      <c r="N418">
        <v>650</v>
      </c>
      <c r="O418">
        <v>0.69</v>
      </c>
      <c r="Q418">
        <v>420</v>
      </c>
      <c r="R418">
        <v>123500</v>
      </c>
      <c r="S418">
        <v>11</v>
      </c>
      <c r="T418">
        <v>494</v>
      </c>
      <c r="V418">
        <v>343</v>
      </c>
      <c r="W418">
        <v>201581.83</v>
      </c>
      <c r="X418">
        <v>1.1359999999999999</v>
      </c>
      <c r="Y418">
        <v>6.45</v>
      </c>
      <c r="AC418" t="s">
        <v>644</v>
      </c>
    </row>
    <row r="419" spans="1:29">
      <c r="A419" t="s">
        <v>1064</v>
      </c>
      <c r="B419" t="s">
        <v>1048</v>
      </c>
      <c r="C419" t="s">
        <v>643</v>
      </c>
      <c r="D419">
        <v>59.234248000000001</v>
      </c>
      <c r="E419">
        <v>-119.29700200000001</v>
      </c>
      <c r="F419">
        <v>1783.08</v>
      </c>
      <c r="G419">
        <v>58</v>
      </c>
      <c r="H419">
        <v>12600</v>
      </c>
      <c r="I419">
        <v>4350</v>
      </c>
      <c r="J419">
        <v>1710</v>
      </c>
      <c r="K419">
        <v>57900</v>
      </c>
      <c r="L419">
        <v>250</v>
      </c>
      <c r="M419">
        <v>1.3</v>
      </c>
      <c r="N419">
        <v>760</v>
      </c>
      <c r="O419">
        <v>1</v>
      </c>
      <c r="P419">
        <v>1.7</v>
      </c>
      <c r="Q419">
        <v>450</v>
      </c>
      <c r="R419">
        <v>123200</v>
      </c>
      <c r="S419">
        <v>4</v>
      </c>
      <c r="T419">
        <v>1140</v>
      </c>
      <c r="V419">
        <v>326</v>
      </c>
      <c r="W419">
        <v>202670.5</v>
      </c>
      <c r="X419">
        <v>1.1379999999999999</v>
      </c>
      <c r="Y419">
        <v>7.07</v>
      </c>
      <c r="AC419" t="s">
        <v>644</v>
      </c>
    </row>
    <row r="420" spans="1:29">
      <c r="A420" t="s">
        <v>1065</v>
      </c>
      <c r="B420" t="s">
        <v>1048</v>
      </c>
      <c r="C420" t="s">
        <v>643</v>
      </c>
      <c r="D420">
        <v>59.421084</v>
      </c>
      <c r="E420">
        <v>-114.11858599999999</v>
      </c>
      <c r="F420">
        <v>546.20000000000005</v>
      </c>
      <c r="G420">
        <v>0.7</v>
      </c>
      <c r="H420">
        <v>2083</v>
      </c>
      <c r="I420">
        <v>400</v>
      </c>
      <c r="J420">
        <v>292</v>
      </c>
      <c r="K420">
        <v>76640</v>
      </c>
      <c r="O420">
        <v>2</v>
      </c>
      <c r="Q420">
        <v>88</v>
      </c>
      <c r="R420">
        <v>118236</v>
      </c>
      <c r="T420">
        <v>6444</v>
      </c>
      <c r="V420">
        <v>660</v>
      </c>
      <c r="W420">
        <v>204447.5</v>
      </c>
      <c r="X420">
        <v>1.1319999999999999</v>
      </c>
      <c r="Y420">
        <v>7.9</v>
      </c>
      <c r="AC420" t="s">
        <v>644</v>
      </c>
    </row>
    <row r="421" spans="1:29">
      <c r="A421" t="s">
        <v>1065</v>
      </c>
      <c r="B421" t="s">
        <v>1048</v>
      </c>
      <c r="C421" t="s">
        <v>643</v>
      </c>
      <c r="D421">
        <v>59.421084</v>
      </c>
      <c r="E421">
        <v>-114.11858599999999</v>
      </c>
      <c r="F421">
        <v>587.35</v>
      </c>
      <c r="G421">
        <v>5.6</v>
      </c>
      <c r="H421">
        <v>4165</v>
      </c>
      <c r="I421">
        <v>660</v>
      </c>
      <c r="J421">
        <v>680</v>
      </c>
      <c r="K421">
        <v>43225</v>
      </c>
      <c r="O421">
        <v>1.9</v>
      </c>
      <c r="Q421">
        <v>82</v>
      </c>
      <c r="R421">
        <v>74148</v>
      </c>
      <c r="T421">
        <v>3580</v>
      </c>
      <c r="V421">
        <v>450</v>
      </c>
      <c r="W421">
        <v>126699</v>
      </c>
      <c r="X421">
        <v>1.0900000000000001</v>
      </c>
      <c r="Y421">
        <v>7.6</v>
      </c>
      <c r="AC421" t="s">
        <v>644</v>
      </c>
    </row>
    <row r="422" spans="1:29">
      <c r="A422" t="s">
        <v>1066</v>
      </c>
      <c r="B422" t="s">
        <v>1067</v>
      </c>
      <c r="C422" t="s">
        <v>826</v>
      </c>
      <c r="D422">
        <v>49.429423999999997</v>
      </c>
      <c r="E422">
        <v>-111.98016200000001</v>
      </c>
      <c r="F422">
        <v>938.17</v>
      </c>
      <c r="G422">
        <v>1.6</v>
      </c>
      <c r="H422">
        <v>43</v>
      </c>
      <c r="I422">
        <v>62</v>
      </c>
      <c r="J422">
        <v>19</v>
      </c>
      <c r="K422">
        <v>1850</v>
      </c>
      <c r="N422">
        <v>9</v>
      </c>
      <c r="O422">
        <v>0.05</v>
      </c>
      <c r="P422">
        <v>0.1</v>
      </c>
      <c r="Q422">
        <v>1.1000000000000001</v>
      </c>
      <c r="R422">
        <v>912</v>
      </c>
      <c r="T422">
        <v>10</v>
      </c>
      <c r="V422">
        <v>3700</v>
      </c>
      <c r="W422">
        <v>4719.9399999999996</v>
      </c>
      <c r="X422">
        <v>1.006</v>
      </c>
      <c r="Y422">
        <v>7.93</v>
      </c>
      <c r="AC422" t="s">
        <v>644</v>
      </c>
    </row>
    <row r="423" spans="1:29">
      <c r="A423" t="s">
        <v>1068</v>
      </c>
      <c r="B423" t="s">
        <v>1067</v>
      </c>
      <c r="C423" t="s">
        <v>826</v>
      </c>
      <c r="D423">
        <v>53.505533999999997</v>
      </c>
      <c r="E423">
        <v>-115.345018</v>
      </c>
      <c r="F423">
        <v>1972.06</v>
      </c>
      <c r="G423">
        <v>53</v>
      </c>
      <c r="H423">
        <v>8500</v>
      </c>
      <c r="I423">
        <v>2190</v>
      </c>
      <c r="J423">
        <v>1020</v>
      </c>
      <c r="K423">
        <v>41600</v>
      </c>
      <c r="L423">
        <v>125</v>
      </c>
      <c r="M423">
        <v>2.5</v>
      </c>
      <c r="N423">
        <v>276</v>
      </c>
      <c r="O423">
        <v>1.1000000000000001</v>
      </c>
      <c r="P423">
        <v>1.7</v>
      </c>
      <c r="Q423">
        <v>340</v>
      </c>
      <c r="R423">
        <v>86600</v>
      </c>
      <c r="S423">
        <v>18</v>
      </c>
      <c r="T423">
        <v>486</v>
      </c>
      <c r="V423">
        <v>178</v>
      </c>
      <c r="W423">
        <v>141851</v>
      </c>
      <c r="X423">
        <v>1.1060000000000001</v>
      </c>
      <c r="Y423">
        <v>7</v>
      </c>
      <c r="AC423" t="s">
        <v>644</v>
      </c>
    </row>
    <row r="424" spans="1:29">
      <c r="A424" t="s">
        <v>1069</v>
      </c>
      <c r="B424" t="s">
        <v>1067</v>
      </c>
      <c r="C424" t="s">
        <v>826</v>
      </c>
      <c r="D424">
        <v>54.913203000000003</v>
      </c>
      <c r="E424">
        <v>-117.085312</v>
      </c>
      <c r="F424">
        <v>1572.77</v>
      </c>
      <c r="G424">
        <v>33</v>
      </c>
      <c r="H424">
        <v>3270</v>
      </c>
      <c r="I424">
        <v>1180</v>
      </c>
      <c r="J424">
        <v>685</v>
      </c>
      <c r="K424">
        <v>56400</v>
      </c>
      <c r="L424">
        <v>19</v>
      </c>
      <c r="M424">
        <v>0.65</v>
      </c>
      <c r="N424">
        <v>197</v>
      </c>
      <c r="Q424">
        <v>87</v>
      </c>
      <c r="R424">
        <v>89890</v>
      </c>
      <c r="S424">
        <v>20</v>
      </c>
      <c r="T424">
        <v>877</v>
      </c>
      <c r="V424">
        <v>302</v>
      </c>
      <c r="W424">
        <v>148929.03</v>
      </c>
      <c r="X424">
        <v>1.103</v>
      </c>
      <c r="Y424">
        <v>7.38</v>
      </c>
      <c r="AC424" t="s">
        <v>644</v>
      </c>
    </row>
    <row r="425" spans="1:29">
      <c r="A425" t="s">
        <v>1070</v>
      </c>
      <c r="B425" t="s">
        <v>1067</v>
      </c>
      <c r="C425" t="s">
        <v>826</v>
      </c>
      <c r="D425">
        <v>54.953639000000003</v>
      </c>
      <c r="E425">
        <v>-117.18321299999999</v>
      </c>
      <c r="F425">
        <v>1439.57</v>
      </c>
      <c r="G425">
        <v>30</v>
      </c>
      <c r="H425">
        <v>3070</v>
      </c>
      <c r="I425">
        <v>1660</v>
      </c>
      <c r="J425">
        <v>827</v>
      </c>
      <c r="K425">
        <v>53700</v>
      </c>
      <c r="L425">
        <v>29</v>
      </c>
      <c r="N425">
        <v>193</v>
      </c>
      <c r="O425">
        <v>21</v>
      </c>
      <c r="P425">
        <v>2</v>
      </c>
      <c r="Q425">
        <v>152</v>
      </c>
      <c r="R425">
        <v>91400</v>
      </c>
      <c r="S425">
        <v>21</v>
      </c>
      <c r="T425">
        <v>558</v>
      </c>
      <c r="V425">
        <v>784</v>
      </c>
      <c r="W425">
        <v>151264.16</v>
      </c>
      <c r="X425">
        <v>1.1040000000000001</v>
      </c>
      <c r="Y425">
        <v>6.67</v>
      </c>
      <c r="AC425" t="s">
        <v>644</v>
      </c>
    </row>
    <row r="426" spans="1:29">
      <c r="A426" t="s">
        <v>1071</v>
      </c>
      <c r="B426" t="s">
        <v>1067</v>
      </c>
      <c r="C426" t="s">
        <v>826</v>
      </c>
      <c r="D426">
        <v>55.703814000000001</v>
      </c>
      <c r="E426">
        <v>-117.975492</v>
      </c>
      <c r="F426">
        <v>1117.0899999999999</v>
      </c>
      <c r="G426">
        <v>35</v>
      </c>
      <c r="H426">
        <v>2250</v>
      </c>
      <c r="I426">
        <v>980</v>
      </c>
      <c r="J426">
        <v>478</v>
      </c>
      <c r="K426">
        <v>42800</v>
      </c>
      <c r="L426">
        <v>17</v>
      </c>
      <c r="M426">
        <v>1.1000000000000001</v>
      </c>
      <c r="N426">
        <v>163</v>
      </c>
      <c r="P426">
        <v>1.3</v>
      </c>
      <c r="Q426">
        <v>74</v>
      </c>
      <c r="R426">
        <v>72500</v>
      </c>
      <c r="S426">
        <v>15</v>
      </c>
      <c r="T426">
        <v>1128</v>
      </c>
      <c r="V426">
        <v>281</v>
      </c>
      <c r="W426">
        <v>120899.23</v>
      </c>
      <c r="X426">
        <v>1.083</v>
      </c>
      <c r="Y426">
        <v>7.55</v>
      </c>
      <c r="AC426" t="s">
        <v>644</v>
      </c>
    </row>
    <row r="427" spans="1:29">
      <c r="A427" t="s">
        <v>782</v>
      </c>
      <c r="B427" t="s">
        <v>1067</v>
      </c>
      <c r="C427" t="s">
        <v>826</v>
      </c>
      <c r="D427">
        <v>55.960279</v>
      </c>
      <c r="E427">
        <v>-118.82848199999999</v>
      </c>
      <c r="F427">
        <v>1146.05</v>
      </c>
      <c r="G427">
        <v>62</v>
      </c>
      <c r="H427">
        <v>2930</v>
      </c>
      <c r="I427">
        <v>1320</v>
      </c>
      <c r="J427">
        <v>692</v>
      </c>
      <c r="K427">
        <v>54400</v>
      </c>
      <c r="L427">
        <v>35</v>
      </c>
      <c r="M427">
        <v>0.4</v>
      </c>
      <c r="N427">
        <v>161</v>
      </c>
      <c r="P427">
        <v>1.6</v>
      </c>
      <c r="Q427">
        <v>100</v>
      </c>
      <c r="R427">
        <v>88750</v>
      </c>
      <c r="S427">
        <v>17</v>
      </c>
      <c r="T427">
        <v>1970</v>
      </c>
      <c r="V427">
        <v>96</v>
      </c>
      <c r="W427">
        <v>148480.85999999999</v>
      </c>
      <c r="X427">
        <v>1.1000000000000001</v>
      </c>
      <c r="Y427">
        <v>7.32</v>
      </c>
      <c r="AC427" t="s">
        <v>644</v>
      </c>
    </row>
    <row r="428" spans="1:29">
      <c r="A428" t="s">
        <v>1072</v>
      </c>
      <c r="B428" t="s">
        <v>1067</v>
      </c>
      <c r="C428" t="s">
        <v>826</v>
      </c>
      <c r="D428">
        <v>56.054181999999997</v>
      </c>
      <c r="E428">
        <v>-118.04547599999999</v>
      </c>
      <c r="F428">
        <v>976.58</v>
      </c>
      <c r="G428">
        <v>26</v>
      </c>
      <c r="H428">
        <v>1400</v>
      </c>
      <c r="I428">
        <v>860</v>
      </c>
      <c r="J428">
        <v>574</v>
      </c>
      <c r="K428">
        <v>37200</v>
      </c>
      <c r="L428">
        <v>26</v>
      </c>
      <c r="M428">
        <v>0.5</v>
      </c>
      <c r="N428">
        <v>146</v>
      </c>
      <c r="Q428">
        <v>60</v>
      </c>
      <c r="R428">
        <v>62170</v>
      </c>
      <c r="S428">
        <v>23</v>
      </c>
      <c r="T428">
        <v>1140</v>
      </c>
      <c r="V428">
        <v>125</v>
      </c>
      <c r="W428">
        <v>103779.51</v>
      </c>
      <c r="X428">
        <v>1.075</v>
      </c>
      <c r="Y428">
        <v>7.42</v>
      </c>
      <c r="AC428" t="s">
        <v>644</v>
      </c>
    </row>
    <row r="429" spans="1:29">
      <c r="A429" t="s">
        <v>785</v>
      </c>
      <c r="B429" t="s">
        <v>1067</v>
      </c>
      <c r="C429" t="s">
        <v>826</v>
      </c>
      <c r="D429">
        <v>56.068004999999999</v>
      </c>
      <c r="E429">
        <v>-119.010471</v>
      </c>
      <c r="F429">
        <v>1152.1400000000001</v>
      </c>
      <c r="G429">
        <v>68</v>
      </c>
      <c r="H429">
        <v>3120</v>
      </c>
      <c r="I429">
        <v>1070</v>
      </c>
      <c r="J429">
        <v>779</v>
      </c>
      <c r="K429">
        <v>50100</v>
      </c>
      <c r="L429">
        <v>42</v>
      </c>
      <c r="N429">
        <v>151</v>
      </c>
      <c r="Q429">
        <v>80</v>
      </c>
      <c r="R429">
        <v>83570</v>
      </c>
      <c r="S429">
        <v>14</v>
      </c>
      <c r="T429">
        <v>2620</v>
      </c>
      <c r="V429">
        <v>227</v>
      </c>
      <c r="W429">
        <v>140894.56</v>
      </c>
      <c r="X429">
        <v>1.1000000000000001</v>
      </c>
      <c r="Y429">
        <v>7.1</v>
      </c>
      <c r="AC429" t="s">
        <v>644</v>
      </c>
    </row>
    <row r="430" spans="1:29">
      <c r="A430" t="s">
        <v>785</v>
      </c>
      <c r="B430" t="s">
        <v>1067</v>
      </c>
      <c r="C430" t="s">
        <v>826</v>
      </c>
      <c r="D430">
        <v>56.068004999999999</v>
      </c>
      <c r="E430">
        <v>-119.010471</v>
      </c>
      <c r="F430">
        <v>1124.71</v>
      </c>
      <c r="G430">
        <v>66</v>
      </c>
      <c r="H430">
        <v>2700</v>
      </c>
      <c r="I430">
        <v>1070</v>
      </c>
      <c r="J430">
        <v>672</v>
      </c>
      <c r="K430">
        <v>49300</v>
      </c>
      <c r="L430">
        <v>41</v>
      </c>
      <c r="N430">
        <v>139</v>
      </c>
      <c r="Q430">
        <v>71</v>
      </c>
      <c r="R430">
        <v>82500</v>
      </c>
      <c r="S430">
        <v>14</v>
      </c>
      <c r="T430">
        <v>3080</v>
      </c>
      <c r="V430">
        <v>117</v>
      </c>
      <c r="W430">
        <v>139856.98000000001</v>
      </c>
      <c r="X430">
        <v>1.097</v>
      </c>
      <c r="Y430">
        <v>7.42</v>
      </c>
      <c r="AC430" t="s">
        <v>644</v>
      </c>
    </row>
    <row r="431" spans="1:29">
      <c r="A431" t="s">
        <v>1073</v>
      </c>
      <c r="B431" t="s">
        <v>1067</v>
      </c>
      <c r="C431" t="s">
        <v>826</v>
      </c>
      <c r="D431">
        <v>56.387337000000002</v>
      </c>
      <c r="E431">
        <v>-119.80171300000001</v>
      </c>
      <c r="F431">
        <v>1202.74</v>
      </c>
      <c r="G431">
        <v>60</v>
      </c>
      <c r="H431">
        <v>1520</v>
      </c>
      <c r="I431">
        <v>1030</v>
      </c>
      <c r="J431">
        <v>441</v>
      </c>
      <c r="K431">
        <v>29400</v>
      </c>
      <c r="L431">
        <v>175</v>
      </c>
      <c r="N431">
        <v>89</v>
      </c>
      <c r="Q431">
        <v>43</v>
      </c>
      <c r="R431">
        <v>47300</v>
      </c>
      <c r="S431">
        <v>14</v>
      </c>
      <c r="T431">
        <v>3640</v>
      </c>
      <c r="V431">
        <v>801</v>
      </c>
      <c r="W431">
        <v>83566.710000000006</v>
      </c>
      <c r="X431">
        <v>1.0580000000000001</v>
      </c>
      <c r="Y431">
        <v>7.43</v>
      </c>
      <c r="AC431" t="s">
        <v>644</v>
      </c>
    </row>
    <row r="432" spans="1:29">
      <c r="A432" t="s">
        <v>1074</v>
      </c>
      <c r="B432" t="s">
        <v>1075</v>
      </c>
      <c r="C432" t="s">
        <v>74</v>
      </c>
      <c r="D432">
        <v>56.103943999999998</v>
      </c>
      <c r="E432">
        <v>-119.753322</v>
      </c>
      <c r="F432">
        <v>1493.52</v>
      </c>
      <c r="G432">
        <v>58</v>
      </c>
      <c r="H432">
        <v>4210</v>
      </c>
      <c r="I432">
        <v>2000</v>
      </c>
      <c r="J432">
        <v>807</v>
      </c>
      <c r="K432">
        <v>63600</v>
      </c>
      <c r="L432">
        <v>54</v>
      </c>
      <c r="M432">
        <v>0.5</v>
      </c>
      <c r="N432">
        <v>163</v>
      </c>
      <c r="P432">
        <v>1.1000000000000001</v>
      </c>
      <c r="Q432">
        <v>105</v>
      </c>
      <c r="R432">
        <v>105400</v>
      </c>
      <c r="S432">
        <v>16</v>
      </c>
      <c r="T432">
        <v>2590</v>
      </c>
      <c r="V432">
        <v>235</v>
      </c>
      <c r="W432">
        <v>176676.53</v>
      </c>
      <c r="X432">
        <v>1.1259999999999999</v>
      </c>
      <c r="Y432">
        <v>7.22</v>
      </c>
      <c r="AC432" t="s">
        <v>644</v>
      </c>
    </row>
    <row r="433" spans="1:29">
      <c r="A433" t="s">
        <v>1076</v>
      </c>
      <c r="B433" t="s">
        <v>1077</v>
      </c>
      <c r="C433" t="s">
        <v>832</v>
      </c>
      <c r="D433">
        <v>56.805916000000003</v>
      </c>
      <c r="E433">
        <v>-115.502939</v>
      </c>
      <c r="F433">
        <v>1442.92</v>
      </c>
      <c r="G433">
        <v>45</v>
      </c>
      <c r="H433">
        <v>16100</v>
      </c>
      <c r="I433">
        <v>730</v>
      </c>
      <c r="J433">
        <v>1780</v>
      </c>
      <c r="K433">
        <v>52000</v>
      </c>
      <c r="L433">
        <v>28</v>
      </c>
      <c r="M433">
        <v>0.78</v>
      </c>
      <c r="N433">
        <v>363</v>
      </c>
      <c r="O433">
        <v>1.2</v>
      </c>
      <c r="P433">
        <v>4.0999999999999996</v>
      </c>
      <c r="Q433">
        <v>260</v>
      </c>
      <c r="R433">
        <v>111500</v>
      </c>
      <c r="S433">
        <v>13</v>
      </c>
      <c r="T433">
        <v>1060</v>
      </c>
      <c r="V433">
        <v>59</v>
      </c>
      <c r="W433">
        <v>181954.95</v>
      </c>
      <c r="X433">
        <v>1.1299999999999999</v>
      </c>
      <c r="Y433">
        <v>6.81</v>
      </c>
      <c r="AC433" t="s">
        <v>644</v>
      </c>
    </row>
    <row r="434" spans="1:29">
      <c r="A434" t="s">
        <v>1078</v>
      </c>
      <c r="B434" t="s">
        <v>1079</v>
      </c>
      <c r="C434" t="s">
        <v>144</v>
      </c>
      <c r="D434">
        <v>52.245812000000001</v>
      </c>
      <c r="E434">
        <v>-112.490627</v>
      </c>
      <c r="F434">
        <v>1277</v>
      </c>
      <c r="G434">
        <v>5.0199999999999996</v>
      </c>
      <c r="H434">
        <v>230.4</v>
      </c>
      <c r="I434">
        <v>102.4</v>
      </c>
      <c r="J434">
        <v>215.04</v>
      </c>
      <c r="K434">
        <v>11980.8</v>
      </c>
      <c r="M434">
        <v>145.41</v>
      </c>
      <c r="N434">
        <v>112.64</v>
      </c>
      <c r="Q434">
        <v>46.18</v>
      </c>
      <c r="R434">
        <v>19456</v>
      </c>
      <c r="V434">
        <v>1764.35</v>
      </c>
      <c r="W434">
        <v>34406.400000000001</v>
      </c>
      <c r="X434">
        <v>1.024</v>
      </c>
      <c r="Y434">
        <v>7.58</v>
      </c>
      <c r="Z434">
        <v>-90.1</v>
      </c>
      <c r="AA434">
        <v>-8.56</v>
      </c>
      <c r="AB434">
        <v>0.70774999999999999</v>
      </c>
      <c r="AC434" t="s">
        <v>683</v>
      </c>
    </row>
    <row r="435" spans="1:29">
      <c r="A435" t="s">
        <v>1080</v>
      </c>
      <c r="B435" t="s">
        <v>1079</v>
      </c>
      <c r="C435" t="s">
        <v>144</v>
      </c>
      <c r="D435">
        <v>53.698338999999997</v>
      </c>
      <c r="E435">
        <v>-112.59122000000001</v>
      </c>
      <c r="F435">
        <v>956.8</v>
      </c>
      <c r="G435">
        <v>12.02</v>
      </c>
      <c r="H435">
        <v>2223.94</v>
      </c>
      <c r="I435">
        <v>389.98</v>
      </c>
      <c r="J435">
        <v>874.82</v>
      </c>
      <c r="K435">
        <v>26455.4</v>
      </c>
      <c r="M435">
        <v>78.63</v>
      </c>
      <c r="N435">
        <v>200.26</v>
      </c>
      <c r="Q435">
        <v>165.48</v>
      </c>
      <c r="R435">
        <v>45849</v>
      </c>
      <c r="V435">
        <v>681.94</v>
      </c>
      <c r="W435">
        <v>81579.600000000006</v>
      </c>
      <c r="X435">
        <v>1.054</v>
      </c>
      <c r="Y435">
        <v>6.36</v>
      </c>
      <c r="Z435">
        <v>-95.1</v>
      </c>
      <c r="AA435">
        <v>-9.34</v>
      </c>
      <c r="AB435">
        <v>0.70959000000000005</v>
      </c>
      <c r="AC435" t="s">
        <v>683</v>
      </c>
    </row>
    <row r="436" spans="1:29">
      <c r="A436" t="s">
        <v>1081</v>
      </c>
      <c r="B436" t="s">
        <v>1079</v>
      </c>
      <c r="C436" t="s">
        <v>144</v>
      </c>
      <c r="D436">
        <v>53.579084999999999</v>
      </c>
      <c r="E436">
        <v>-112.524725</v>
      </c>
      <c r="F436">
        <v>866.5</v>
      </c>
      <c r="G436">
        <v>11.38</v>
      </c>
      <c r="H436">
        <v>1559.92</v>
      </c>
      <c r="I436">
        <v>347.82</v>
      </c>
      <c r="J436">
        <v>799.99</v>
      </c>
      <c r="K436">
        <v>25717.599999999999</v>
      </c>
      <c r="M436">
        <v>369.01</v>
      </c>
      <c r="N436">
        <v>189.72</v>
      </c>
      <c r="Q436">
        <v>204.48</v>
      </c>
      <c r="R436">
        <v>43951.8</v>
      </c>
      <c r="T436">
        <v>115.94</v>
      </c>
      <c r="V436">
        <v>927.52</v>
      </c>
      <c r="W436">
        <v>79471.600000000006</v>
      </c>
      <c r="X436">
        <v>1.054</v>
      </c>
      <c r="Y436">
        <v>6.86</v>
      </c>
      <c r="Z436">
        <v>-92</v>
      </c>
      <c r="AA436">
        <v>-9.1999999999999993</v>
      </c>
      <c r="AB436">
        <v>0.70928000000000002</v>
      </c>
      <c r="AC436" t="s">
        <v>685</v>
      </c>
    </row>
    <row r="437" spans="1:29">
      <c r="A437" t="s">
        <v>1082</v>
      </c>
      <c r="B437" t="s">
        <v>1079</v>
      </c>
      <c r="C437" t="s">
        <v>144</v>
      </c>
      <c r="D437">
        <v>53.268624000000003</v>
      </c>
      <c r="E437">
        <v>-114.461158</v>
      </c>
      <c r="F437">
        <v>1630</v>
      </c>
      <c r="G437">
        <v>11</v>
      </c>
      <c r="H437">
        <v>1030</v>
      </c>
      <c r="I437">
        <v>348</v>
      </c>
      <c r="J437">
        <v>280</v>
      </c>
      <c r="K437">
        <v>24700</v>
      </c>
      <c r="L437">
        <v>5</v>
      </c>
      <c r="M437">
        <v>350</v>
      </c>
      <c r="N437">
        <v>123</v>
      </c>
      <c r="O437">
        <v>59.94</v>
      </c>
      <c r="P437">
        <v>2.64</v>
      </c>
      <c r="Q437">
        <v>234</v>
      </c>
      <c r="R437">
        <v>39700</v>
      </c>
      <c r="T437">
        <v>0</v>
      </c>
      <c r="W437">
        <v>67000</v>
      </c>
      <c r="X437">
        <v>1.044</v>
      </c>
      <c r="Y437">
        <v>7.1</v>
      </c>
      <c r="Z437">
        <v>-82</v>
      </c>
      <c r="AA437">
        <v>-5.5</v>
      </c>
      <c r="AB437">
        <v>0.70757999999999999</v>
      </c>
      <c r="AC437" t="s">
        <v>687</v>
      </c>
    </row>
    <row r="438" spans="1:29">
      <c r="A438" t="s">
        <v>1083</v>
      </c>
      <c r="B438" t="s">
        <v>1079</v>
      </c>
      <c r="C438" t="s">
        <v>144</v>
      </c>
      <c r="D438">
        <v>53.406722000000002</v>
      </c>
      <c r="E438">
        <v>-114.536435</v>
      </c>
      <c r="F438">
        <v>1574</v>
      </c>
      <c r="G438">
        <v>12</v>
      </c>
      <c r="H438">
        <v>510</v>
      </c>
      <c r="I438">
        <v>489</v>
      </c>
      <c r="J438">
        <v>207</v>
      </c>
      <c r="K438">
        <v>24800</v>
      </c>
      <c r="L438">
        <v>7</v>
      </c>
      <c r="M438">
        <v>7</v>
      </c>
      <c r="N438">
        <v>153</v>
      </c>
      <c r="O438">
        <v>20.190000000000001</v>
      </c>
      <c r="P438">
        <v>0.21</v>
      </c>
      <c r="Q438">
        <v>88</v>
      </c>
      <c r="R438">
        <v>38900</v>
      </c>
      <c r="T438">
        <v>36</v>
      </c>
      <c r="W438">
        <v>65000</v>
      </c>
      <c r="X438">
        <v>1.0429999999999999</v>
      </c>
      <c r="Y438">
        <v>6.9</v>
      </c>
      <c r="Z438">
        <v>-82</v>
      </c>
      <c r="AC438" t="s">
        <v>687</v>
      </c>
    </row>
    <row r="439" spans="1:29">
      <c r="A439" t="s">
        <v>1084</v>
      </c>
      <c r="B439" t="s">
        <v>1079</v>
      </c>
      <c r="C439" t="s">
        <v>144</v>
      </c>
      <c r="D439">
        <v>55.422308000000001</v>
      </c>
      <c r="E439">
        <v>-118.839128</v>
      </c>
      <c r="F439">
        <v>1670.3</v>
      </c>
      <c r="G439">
        <v>6.4</v>
      </c>
      <c r="H439">
        <v>284</v>
      </c>
      <c r="I439">
        <v>63</v>
      </c>
      <c r="J439">
        <v>104</v>
      </c>
      <c r="K439">
        <v>19100</v>
      </c>
      <c r="L439">
        <v>8.3000000000000007</v>
      </c>
      <c r="M439">
        <v>85</v>
      </c>
      <c r="N439">
        <v>50</v>
      </c>
      <c r="Q439">
        <v>18</v>
      </c>
      <c r="R439">
        <v>30080</v>
      </c>
      <c r="S439">
        <v>6</v>
      </c>
      <c r="T439">
        <v>26</v>
      </c>
      <c r="U439">
        <v>142</v>
      </c>
      <c r="V439">
        <v>786</v>
      </c>
      <c r="W439">
        <v>50495.94</v>
      </c>
      <c r="X439">
        <v>1.038</v>
      </c>
      <c r="Y439">
        <v>8.2200000000000006</v>
      </c>
      <c r="AC439" t="s">
        <v>644</v>
      </c>
    </row>
    <row r="440" spans="1:29">
      <c r="A440" t="s">
        <v>1085</v>
      </c>
      <c r="B440" t="s">
        <v>1086</v>
      </c>
      <c r="C440" t="s">
        <v>643</v>
      </c>
      <c r="D440">
        <v>55.611848000000002</v>
      </c>
      <c r="E440">
        <v>-115.14546199999999</v>
      </c>
      <c r="F440">
        <v>1787.96</v>
      </c>
      <c r="G440">
        <v>98</v>
      </c>
      <c r="H440">
        <v>19150</v>
      </c>
      <c r="I440">
        <v>700</v>
      </c>
      <c r="J440">
        <v>2700</v>
      </c>
      <c r="K440">
        <v>51800</v>
      </c>
      <c r="L440">
        <v>27</v>
      </c>
      <c r="M440">
        <v>2.2000000000000002</v>
      </c>
      <c r="N440">
        <v>499</v>
      </c>
      <c r="O440">
        <v>0.89</v>
      </c>
      <c r="P440">
        <v>3.7</v>
      </c>
      <c r="Q440">
        <v>380</v>
      </c>
      <c r="R440">
        <v>120900</v>
      </c>
      <c r="S440">
        <v>5</v>
      </c>
      <c r="T440">
        <v>859</v>
      </c>
      <c r="V440">
        <v>260</v>
      </c>
      <c r="X440">
        <v>1.141</v>
      </c>
      <c r="Y440">
        <v>4.8499999999999996</v>
      </c>
      <c r="AC440" t="s">
        <v>644</v>
      </c>
    </row>
    <row r="441" spans="1:29">
      <c r="A441" t="s">
        <v>1087</v>
      </c>
      <c r="B441" t="s">
        <v>1088</v>
      </c>
      <c r="C441" t="s">
        <v>144</v>
      </c>
      <c r="D441">
        <v>53.110765999999998</v>
      </c>
      <c r="E441">
        <v>-113.18956900000001</v>
      </c>
      <c r="F441">
        <v>1290</v>
      </c>
      <c r="G441">
        <v>29.67</v>
      </c>
      <c r="H441">
        <v>5274.21</v>
      </c>
      <c r="I441">
        <v>1083</v>
      </c>
      <c r="J441">
        <v>1191.3</v>
      </c>
      <c r="K441">
        <v>35955.599999999999</v>
      </c>
      <c r="M441">
        <v>4.4400000000000004</v>
      </c>
      <c r="N441">
        <v>270.75</v>
      </c>
      <c r="Q441">
        <v>323.82</v>
      </c>
      <c r="R441">
        <v>69203.7</v>
      </c>
      <c r="T441">
        <v>433.2</v>
      </c>
      <c r="V441">
        <v>437.53</v>
      </c>
      <c r="W441">
        <v>141873</v>
      </c>
      <c r="X441">
        <v>1.083</v>
      </c>
      <c r="Y441">
        <v>6.55</v>
      </c>
      <c r="Z441">
        <v>-73.599999999999994</v>
      </c>
      <c r="AA441">
        <v>-3.42</v>
      </c>
      <c r="AB441">
        <v>0.71145000000000003</v>
      </c>
      <c r="AC441" t="s">
        <v>683</v>
      </c>
    </row>
    <row r="442" spans="1:29">
      <c r="A442" t="s">
        <v>1089</v>
      </c>
      <c r="B442" t="s">
        <v>1088</v>
      </c>
      <c r="C442" t="s">
        <v>144</v>
      </c>
      <c r="D442">
        <v>53.042932999999998</v>
      </c>
      <c r="E442">
        <v>-113.69985800000001</v>
      </c>
      <c r="F442">
        <v>1535</v>
      </c>
      <c r="G442">
        <v>23.7</v>
      </c>
      <c r="H442">
        <v>7337.25</v>
      </c>
      <c r="I442">
        <v>706.55</v>
      </c>
      <c r="J442">
        <v>1087</v>
      </c>
      <c r="K442">
        <v>38805.9</v>
      </c>
      <c r="M442">
        <v>3.15</v>
      </c>
      <c r="N442">
        <v>326.10000000000002</v>
      </c>
      <c r="Q442">
        <v>368.49</v>
      </c>
      <c r="R442">
        <v>74242.100000000006</v>
      </c>
      <c r="T442">
        <v>217.4</v>
      </c>
      <c r="V442">
        <v>579.37</v>
      </c>
      <c r="W442">
        <v>144571</v>
      </c>
      <c r="X442">
        <v>1.087</v>
      </c>
      <c r="Y442">
        <v>6.24</v>
      </c>
      <c r="Z442">
        <v>-82.3</v>
      </c>
      <c r="AA442">
        <v>-3.97</v>
      </c>
      <c r="AB442">
        <v>0.71116000000000001</v>
      </c>
      <c r="AC442" t="s">
        <v>683</v>
      </c>
    </row>
    <row r="443" spans="1:29">
      <c r="A443" t="s">
        <v>1090</v>
      </c>
      <c r="B443" t="s">
        <v>1088</v>
      </c>
      <c r="C443" t="s">
        <v>144</v>
      </c>
      <c r="D443">
        <v>52.860171999999999</v>
      </c>
      <c r="E443">
        <v>-113.52485799999999</v>
      </c>
      <c r="F443">
        <v>1517.5</v>
      </c>
      <c r="G443">
        <v>27.52</v>
      </c>
      <c r="H443">
        <v>8069.88</v>
      </c>
      <c r="I443">
        <v>873.6</v>
      </c>
      <c r="J443">
        <v>1419.6</v>
      </c>
      <c r="K443">
        <v>38438.400000000001</v>
      </c>
      <c r="M443">
        <v>3.17</v>
      </c>
      <c r="N443">
        <v>360.36</v>
      </c>
      <c r="Q443">
        <v>409.5</v>
      </c>
      <c r="R443">
        <v>75784.800000000003</v>
      </c>
      <c r="T443">
        <v>327.60000000000002</v>
      </c>
      <c r="V443">
        <v>337.43</v>
      </c>
      <c r="W443">
        <v>147420</v>
      </c>
      <c r="X443">
        <v>1.0920000000000001</v>
      </c>
      <c r="Y443">
        <v>5.92</v>
      </c>
      <c r="Z443">
        <v>-79.7</v>
      </c>
      <c r="AA443">
        <v>-3.6</v>
      </c>
      <c r="AB443">
        <v>0.71130000000000004</v>
      </c>
      <c r="AC443" t="s">
        <v>683</v>
      </c>
    </row>
    <row r="444" spans="1:29">
      <c r="A444" t="s">
        <v>1091</v>
      </c>
      <c r="B444" t="s">
        <v>1088</v>
      </c>
      <c r="C444" t="s">
        <v>144</v>
      </c>
      <c r="D444">
        <v>52.863883000000001</v>
      </c>
      <c r="E444">
        <v>-113.043548</v>
      </c>
      <c r="F444">
        <v>1307</v>
      </c>
      <c r="G444">
        <v>30.97</v>
      </c>
      <c r="H444">
        <v>5880.69</v>
      </c>
      <c r="I444">
        <v>1083</v>
      </c>
      <c r="J444">
        <v>1191.3</v>
      </c>
      <c r="K444">
        <v>36280.5</v>
      </c>
      <c r="M444">
        <v>2.06</v>
      </c>
      <c r="N444">
        <v>324.89999999999998</v>
      </c>
      <c r="Q444">
        <v>321.64999999999998</v>
      </c>
      <c r="R444">
        <v>69203.7</v>
      </c>
      <c r="T444">
        <v>216.6</v>
      </c>
      <c r="V444">
        <v>595.65</v>
      </c>
      <c r="W444">
        <v>136458</v>
      </c>
      <c r="X444">
        <v>1.083</v>
      </c>
      <c r="Y444">
        <v>6.17</v>
      </c>
      <c r="Z444">
        <v>-77.8</v>
      </c>
      <c r="AA444">
        <v>-3.44</v>
      </c>
      <c r="AB444">
        <v>0.71114999999999995</v>
      </c>
      <c r="AC444" t="s">
        <v>683</v>
      </c>
    </row>
    <row r="445" spans="1:29">
      <c r="A445" t="s">
        <v>1092</v>
      </c>
      <c r="B445" t="s">
        <v>1088</v>
      </c>
      <c r="C445" t="s">
        <v>144</v>
      </c>
      <c r="D445">
        <v>52.776727000000001</v>
      </c>
      <c r="E445">
        <v>-112.524045</v>
      </c>
      <c r="F445">
        <v>1450</v>
      </c>
      <c r="G445">
        <v>31.14</v>
      </c>
      <c r="H445">
        <v>5050.3999999999996</v>
      </c>
      <c r="I445">
        <v>1391</v>
      </c>
      <c r="J445">
        <v>1498</v>
      </c>
      <c r="K445">
        <v>30281</v>
      </c>
      <c r="M445">
        <v>33.81</v>
      </c>
      <c r="N445">
        <v>299.60000000000002</v>
      </c>
      <c r="Q445">
        <v>161.57</v>
      </c>
      <c r="R445">
        <v>58208</v>
      </c>
      <c r="T445">
        <v>42.8</v>
      </c>
      <c r="V445">
        <v>895.59</v>
      </c>
      <c r="W445">
        <v>108070</v>
      </c>
      <c r="X445">
        <v>1.07</v>
      </c>
      <c r="Y445">
        <v>5.95</v>
      </c>
      <c r="Z445">
        <v>-84.3</v>
      </c>
      <c r="AA445">
        <v>-5.91</v>
      </c>
      <c r="AB445">
        <v>0.70984999999999998</v>
      </c>
      <c r="AC445" t="s">
        <v>683</v>
      </c>
    </row>
    <row r="446" spans="1:29">
      <c r="A446" t="s">
        <v>1093</v>
      </c>
      <c r="B446" t="s">
        <v>1088</v>
      </c>
      <c r="C446" t="s">
        <v>144</v>
      </c>
      <c r="D446">
        <v>52.779938999999999</v>
      </c>
      <c r="E446">
        <v>-113.41781</v>
      </c>
      <c r="F446">
        <v>1470.5</v>
      </c>
      <c r="G446">
        <v>35.03</v>
      </c>
      <c r="H446">
        <v>8531.4599999999991</v>
      </c>
      <c r="I446">
        <v>999.18</v>
      </c>
      <c r="J446">
        <v>1317.6</v>
      </c>
      <c r="K446">
        <v>40845.599999999999</v>
      </c>
      <c r="M446">
        <v>4.3899999999999997</v>
      </c>
      <c r="N446">
        <v>384.3</v>
      </c>
      <c r="Q446">
        <v>409.55</v>
      </c>
      <c r="R446">
        <v>75762</v>
      </c>
      <c r="T446">
        <v>329.4</v>
      </c>
      <c r="V446">
        <v>431.51</v>
      </c>
      <c r="W446">
        <v>173484</v>
      </c>
      <c r="X446">
        <v>1.0980000000000001</v>
      </c>
      <c r="Y446">
        <v>6.18</v>
      </c>
      <c r="Z446">
        <v>-71.7</v>
      </c>
      <c r="AA446">
        <v>-2.68</v>
      </c>
      <c r="AB446">
        <v>0.71157000000000004</v>
      </c>
      <c r="AC446" t="s">
        <v>683</v>
      </c>
    </row>
    <row r="447" spans="1:29">
      <c r="A447" t="s">
        <v>1094</v>
      </c>
      <c r="B447" t="s">
        <v>1088</v>
      </c>
      <c r="C447" t="s">
        <v>144</v>
      </c>
      <c r="D447">
        <v>52.780399000000003</v>
      </c>
      <c r="E447">
        <v>-113.411675</v>
      </c>
      <c r="F447">
        <v>1518.7</v>
      </c>
      <c r="G447">
        <v>40.74</v>
      </c>
      <c r="H447">
        <v>8465.58</v>
      </c>
      <c r="I447">
        <v>1427.4</v>
      </c>
      <c r="J447">
        <v>1756.8</v>
      </c>
      <c r="K447">
        <v>40845.599999999999</v>
      </c>
      <c r="M447">
        <v>3.18</v>
      </c>
      <c r="N447">
        <v>384.3</v>
      </c>
      <c r="Q447">
        <v>419.44</v>
      </c>
      <c r="R447">
        <v>80812.800000000003</v>
      </c>
      <c r="T447">
        <v>329.4</v>
      </c>
      <c r="V447">
        <v>394.18</v>
      </c>
      <c r="W447">
        <v>175680</v>
      </c>
      <c r="X447">
        <v>1.0980000000000001</v>
      </c>
      <c r="Y447">
        <v>6.15</v>
      </c>
      <c r="Z447">
        <v>-73.400000000000006</v>
      </c>
      <c r="AA447">
        <v>-2.77</v>
      </c>
      <c r="AB447">
        <v>0.71169000000000004</v>
      </c>
      <c r="AC447" t="s">
        <v>683</v>
      </c>
    </row>
    <row r="448" spans="1:29">
      <c r="A448" t="s">
        <v>1095</v>
      </c>
      <c r="B448" t="s">
        <v>1088</v>
      </c>
      <c r="C448" t="s">
        <v>144</v>
      </c>
      <c r="D448">
        <v>52.714342000000002</v>
      </c>
      <c r="E448">
        <v>-113.148465</v>
      </c>
      <c r="F448">
        <v>1367.5</v>
      </c>
      <c r="G448">
        <v>28.94</v>
      </c>
      <c r="H448">
        <v>7028.48</v>
      </c>
      <c r="I448">
        <v>848.64</v>
      </c>
      <c r="J448">
        <v>1196.8</v>
      </c>
      <c r="K448">
        <v>37209.599999999999</v>
      </c>
      <c r="M448">
        <v>2.72</v>
      </c>
      <c r="N448">
        <v>337.28</v>
      </c>
      <c r="Q448">
        <v>233.92</v>
      </c>
      <c r="R448">
        <v>68435.199999999997</v>
      </c>
      <c r="T448">
        <v>326.39999999999998</v>
      </c>
      <c r="V448">
        <v>405.82</v>
      </c>
      <c r="W448">
        <v>132736</v>
      </c>
      <c r="X448">
        <v>1.0880000000000001</v>
      </c>
      <c r="Y448">
        <v>6.03</v>
      </c>
      <c r="Z448">
        <v>-77.3</v>
      </c>
      <c r="AA448">
        <v>-3.66</v>
      </c>
      <c r="AB448">
        <v>0.71106999999999998</v>
      </c>
      <c r="AC448" t="s">
        <v>683</v>
      </c>
    </row>
    <row r="449" spans="1:29">
      <c r="A449" t="s">
        <v>1096</v>
      </c>
      <c r="B449" t="s">
        <v>1088</v>
      </c>
      <c r="C449" t="s">
        <v>144</v>
      </c>
      <c r="D449">
        <v>52.866912999999997</v>
      </c>
      <c r="E449">
        <v>-113.040644</v>
      </c>
      <c r="F449">
        <v>1306</v>
      </c>
      <c r="G449">
        <v>32.270000000000003</v>
      </c>
      <c r="H449">
        <v>5848.2</v>
      </c>
      <c r="I449">
        <v>996.36</v>
      </c>
      <c r="J449">
        <v>1191.3</v>
      </c>
      <c r="K449">
        <v>37363.5</v>
      </c>
      <c r="M449">
        <v>2.06</v>
      </c>
      <c r="N449">
        <v>314.07</v>
      </c>
      <c r="Q449">
        <v>334.65</v>
      </c>
      <c r="R449">
        <v>69420.3</v>
      </c>
      <c r="T449">
        <v>649.79999999999995</v>
      </c>
      <c r="V449">
        <v>605.4</v>
      </c>
      <c r="W449">
        <v>126711</v>
      </c>
      <c r="X449">
        <v>1.083</v>
      </c>
      <c r="Y449">
        <v>5.91</v>
      </c>
      <c r="Z449">
        <v>-80</v>
      </c>
      <c r="AA449">
        <v>-4.3099999999999996</v>
      </c>
      <c r="AB449">
        <v>0.71113999999999999</v>
      </c>
      <c r="AC449" t="s">
        <v>683</v>
      </c>
    </row>
    <row r="450" spans="1:29">
      <c r="A450" t="s">
        <v>1097</v>
      </c>
      <c r="B450" t="s">
        <v>1088</v>
      </c>
      <c r="C450" t="s">
        <v>144</v>
      </c>
      <c r="D450">
        <v>53.898898000000003</v>
      </c>
      <c r="E450">
        <v>-112.732074</v>
      </c>
      <c r="F450">
        <v>915</v>
      </c>
      <c r="G450">
        <v>9.58</v>
      </c>
      <c r="H450">
        <v>2442.96</v>
      </c>
      <c r="I450">
        <v>358.02</v>
      </c>
      <c r="J450">
        <v>895.05</v>
      </c>
      <c r="K450">
        <v>24956.1</v>
      </c>
      <c r="M450">
        <v>60.97</v>
      </c>
      <c r="N450">
        <v>180.06</v>
      </c>
      <c r="Q450">
        <v>172.69</v>
      </c>
      <c r="R450">
        <v>44226</v>
      </c>
      <c r="V450">
        <v>638.12</v>
      </c>
      <c r="W450">
        <v>80975.7</v>
      </c>
      <c r="X450">
        <v>1.0529999999999999</v>
      </c>
      <c r="Y450">
        <v>6.46</v>
      </c>
      <c r="Z450">
        <v>-96</v>
      </c>
      <c r="AA450">
        <v>-9.41</v>
      </c>
      <c r="AB450">
        <v>0.70959000000000005</v>
      </c>
      <c r="AC450" t="s">
        <v>685</v>
      </c>
    </row>
    <row r="451" spans="1:29">
      <c r="A451" t="s">
        <v>1098</v>
      </c>
      <c r="B451" t="s">
        <v>1088</v>
      </c>
      <c r="C451" t="s">
        <v>144</v>
      </c>
      <c r="D451">
        <v>53.867472999999997</v>
      </c>
      <c r="E451">
        <v>-113.00825399999999</v>
      </c>
      <c r="F451">
        <v>1021</v>
      </c>
      <c r="G451">
        <v>16.04</v>
      </c>
      <c r="H451">
        <v>3249.72</v>
      </c>
      <c r="I451">
        <v>520.38</v>
      </c>
      <c r="J451">
        <v>1104.48</v>
      </c>
      <c r="K451">
        <v>28992.6</v>
      </c>
      <c r="M451">
        <v>61.91</v>
      </c>
      <c r="N451">
        <v>210.28</v>
      </c>
      <c r="Q451">
        <v>184.79</v>
      </c>
      <c r="R451">
        <v>58197.599999999999</v>
      </c>
      <c r="T451">
        <v>276.12</v>
      </c>
      <c r="V451">
        <v>640.39</v>
      </c>
      <c r="W451">
        <v>89632.8</v>
      </c>
      <c r="X451">
        <v>1.0620000000000001</v>
      </c>
      <c r="Y451">
        <v>6.49</v>
      </c>
      <c r="AB451">
        <v>0.70974999999999999</v>
      </c>
      <c r="AC451" t="s">
        <v>685</v>
      </c>
    </row>
    <row r="452" spans="1:29">
      <c r="A452" t="s">
        <v>1099</v>
      </c>
      <c r="B452" t="s">
        <v>1088</v>
      </c>
      <c r="C452" t="s">
        <v>144</v>
      </c>
      <c r="D452">
        <v>53.704940999999998</v>
      </c>
      <c r="E452">
        <v>-113.597306</v>
      </c>
      <c r="F452">
        <v>1123.5</v>
      </c>
      <c r="G452">
        <v>22.6</v>
      </c>
      <c r="H452">
        <v>4155.4799999999996</v>
      </c>
      <c r="I452">
        <v>696.15</v>
      </c>
      <c r="J452">
        <v>985.32</v>
      </c>
      <c r="K452">
        <v>32344.2</v>
      </c>
      <c r="M452">
        <v>0.86</v>
      </c>
      <c r="N452">
        <v>209.92</v>
      </c>
      <c r="Q452">
        <v>254.9</v>
      </c>
      <c r="R452">
        <v>62439.3</v>
      </c>
      <c r="T452">
        <v>599.76</v>
      </c>
      <c r="V452">
        <v>697.22</v>
      </c>
      <c r="W452">
        <v>108171</v>
      </c>
      <c r="X452">
        <v>1.071</v>
      </c>
      <c r="Y452">
        <v>6.7</v>
      </c>
      <c r="Z452">
        <v>-81</v>
      </c>
      <c r="AA452">
        <v>-4.49</v>
      </c>
      <c r="AB452">
        <v>0.71026</v>
      </c>
      <c r="AC452" t="s">
        <v>685</v>
      </c>
    </row>
    <row r="453" spans="1:29">
      <c r="A453" t="s">
        <v>1100</v>
      </c>
      <c r="B453" t="s">
        <v>1088</v>
      </c>
      <c r="C453" t="s">
        <v>144</v>
      </c>
      <c r="D453">
        <v>53.877383000000002</v>
      </c>
      <c r="E453">
        <v>-112.95311</v>
      </c>
      <c r="F453">
        <v>964.5</v>
      </c>
      <c r="G453">
        <v>17.96</v>
      </c>
      <c r="H453">
        <v>3220.89</v>
      </c>
      <c r="I453">
        <v>531.5</v>
      </c>
      <c r="J453">
        <v>1105.52</v>
      </c>
      <c r="K453">
        <v>28063.200000000001</v>
      </c>
      <c r="M453">
        <v>71.22</v>
      </c>
      <c r="N453">
        <v>199.84</v>
      </c>
      <c r="Q453">
        <v>179.65</v>
      </c>
      <c r="R453">
        <v>49642.1</v>
      </c>
      <c r="T453">
        <v>85.04</v>
      </c>
      <c r="V453">
        <v>903.55</v>
      </c>
      <c r="W453">
        <v>94288.1</v>
      </c>
      <c r="X453">
        <v>1.0629999999999999</v>
      </c>
      <c r="Y453">
        <v>6.59</v>
      </c>
      <c r="Z453">
        <v>-87.9</v>
      </c>
      <c r="AA453">
        <v>-7.79</v>
      </c>
      <c r="AB453">
        <v>0.70977000000000001</v>
      </c>
      <c r="AC453" t="s">
        <v>685</v>
      </c>
    </row>
    <row r="454" spans="1:29">
      <c r="A454" t="s">
        <v>1101</v>
      </c>
      <c r="B454" t="s">
        <v>1088</v>
      </c>
      <c r="C454" t="s">
        <v>144</v>
      </c>
      <c r="D454">
        <v>54.089061000000001</v>
      </c>
      <c r="E454">
        <v>-114.287396</v>
      </c>
      <c r="F454">
        <v>1081</v>
      </c>
      <c r="G454">
        <v>9.51</v>
      </c>
      <c r="H454">
        <v>2431.1</v>
      </c>
      <c r="I454">
        <v>327.67</v>
      </c>
      <c r="J454">
        <v>866.74</v>
      </c>
      <c r="K454">
        <v>28221.9</v>
      </c>
      <c r="M454">
        <v>71.98</v>
      </c>
      <c r="N454">
        <v>210.34</v>
      </c>
      <c r="Q454">
        <v>397.43</v>
      </c>
      <c r="R454">
        <v>50841.7</v>
      </c>
      <c r="V454">
        <v>491.51</v>
      </c>
      <c r="W454">
        <v>84031.5</v>
      </c>
      <c r="X454">
        <v>1.0569999999999999</v>
      </c>
      <c r="Y454">
        <v>6.83</v>
      </c>
      <c r="Z454">
        <v>-90.3</v>
      </c>
      <c r="AA454">
        <v>-6.41</v>
      </c>
      <c r="AB454">
        <v>0.70979000000000003</v>
      </c>
      <c r="AC454" t="s">
        <v>685</v>
      </c>
    </row>
    <row r="455" spans="1:29">
      <c r="A455" t="s">
        <v>1102</v>
      </c>
      <c r="B455" t="s">
        <v>1088</v>
      </c>
      <c r="C455" t="s">
        <v>144</v>
      </c>
      <c r="D455">
        <v>53.772883999999998</v>
      </c>
      <c r="E455">
        <v>-112.970781</v>
      </c>
      <c r="F455">
        <v>942</v>
      </c>
      <c r="G455">
        <v>13.01</v>
      </c>
      <c r="H455">
        <v>2306.44</v>
      </c>
      <c r="I455">
        <v>507.84</v>
      </c>
      <c r="J455">
        <v>867.56</v>
      </c>
      <c r="K455">
        <v>29200.799999999999</v>
      </c>
      <c r="M455">
        <v>170.02</v>
      </c>
      <c r="N455">
        <v>199.96</v>
      </c>
      <c r="Q455">
        <v>173.51</v>
      </c>
      <c r="R455">
        <v>50255</v>
      </c>
      <c r="V455">
        <v>1163.8</v>
      </c>
      <c r="W455">
        <v>85803.8</v>
      </c>
      <c r="X455">
        <v>1.0580000000000001</v>
      </c>
      <c r="Y455">
        <v>6.7</v>
      </c>
      <c r="Z455">
        <v>-89.7</v>
      </c>
      <c r="AA455">
        <v>-7.53</v>
      </c>
      <c r="AB455">
        <v>0.70987</v>
      </c>
      <c r="AC455" t="s">
        <v>685</v>
      </c>
    </row>
    <row r="456" spans="1:29">
      <c r="A456" t="s">
        <v>1103</v>
      </c>
      <c r="B456" t="s">
        <v>1088</v>
      </c>
      <c r="C456" t="s">
        <v>144</v>
      </c>
      <c r="D456">
        <v>53.796149</v>
      </c>
      <c r="E456">
        <v>-112.983085</v>
      </c>
      <c r="F456">
        <v>889.9</v>
      </c>
      <c r="G456">
        <v>11.96</v>
      </c>
      <c r="H456">
        <v>2031.36</v>
      </c>
      <c r="I456">
        <v>444.36</v>
      </c>
      <c r="J456">
        <v>899.3</v>
      </c>
      <c r="K456">
        <v>28354.400000000001</v>
      </c>
      <c r="M456">
        <v>228</v>
      </c>
      <c r="N456">
        <v>199.96</v>
      </c>
      <c r="Q456">
        <v>190.44</v>
      </c>
      <c r="R456">
        <v>50149.2</v>
      </c>
      <c r="V456">
        <v>940.56</v>
      </c>
      <c r="W456">
        <v>86227</v>
      </c>
      <c r="X456">
        <v>1.0580000000000001</v>
      </c>
      <c r="Y456">
        <v>6.72</v>
      </c>
      <c r="Z456">
        <v>-91</v>
      </c>
      <c r="AA456">
        <v>-7.81</v>
      </c>
      <c r="AB456">
        <v>0.70962000000000003</v>
      </c>
      <c r="AC456" t="s">
        <v>685</v>
      </c>
    </row>
    <row r="457" spans="1:29">
      <c r="A457" t="s">
        <v>1104</v>
      </c>
      <c r="B457" t="s">
        <v>1088</v>
      </c>
      <c r="C457" t="s">
        <v>144</v>
      </c>
      <c r="D457">
        <v>53.930359000000003</v>
      </c>
      <c r="E457">
        <v>-114.357094</v>
      </c>
      <c r="F457">
        <v>1239.5</v>
      </c>
      <c r="G457">
        <v>9.98</v>
      </c>
      <c r="H457">
        <v>2952.36</v>
      </c>
      <c r="I457">
        <v>403.56</v>
      </c>
      <c r="J457">
        <v>732.78</v>
      </c>
      <c r="K457">
        <v>30691.8</v>
      </c>
      <c r="M457">
        <v>52.04</v>
      </c>
      <c r="N457">
        <v>210.28</v>
      </c>
      <c r="Q457">
        <v>363.2</v>
      </c>
      <c r="R457">
        <v>55224</v>
      </c>
      <c r="V457">
        <v>317.54000000000002</v>
      </c>
      <c r="W457">
        <v>93031.2</v>
      </c>
      <c r="X457">
        <v>1.0620000000000001</v>
      </c>
      <c r="Y457">
        <v>6.86</v>
      </c>
      <c r="AB457">
        <v>0.70967000000000002</v>
      </c>
      <c r="AC457" t="s">
        <v>685</v>
      </c>
    </row>
    <row r="458" spans="1:29">
      <c r="A458" t="s">
        <v>1105</v>
      </c>
      <c r="B458" t="s">
        <v>1088</v>
      </c>
      <c r="C458" t="s">
        <v>144</v>
      </c>
      <c r="D458">
        <v>53.859205000000003</v>
      </c>
      <c r="E458">
        <v>-113.43795900000001</v>
      </c>
      <c r="F458">
        <v>1057.5</v>
      </c>
      <c r="G458">
        <v>23.07</v>
      </c>
      <c r="H458">
        <v>3738</v>
      </c>
      <c r="I458">
        <v>672.84</v>
      </c>
      <c r="J458">
        <v>1100.04</v>
      </c>
      <c r="K458">
        <v>31506</v>
      </c>
      <c r="M458">
        <v>6.51</v>
      </c>
      <c r="N458">
        <v>240.3</v>
      </c>
      <c r="Q458">
        <v>248.84</v>
      </c>
      <c r="R458">
        <v>59487.6</v>
      </c>
      <c r="T458">
        <v>50.2</v>
      </c>
      <c r="V458">
        <v>877.9</v>
      </c>
      <c r="W458">
        <v>102955.2</v>
      </c>
      <c r="X458">
        <v>1.0680000000000001</v>
      </c>
      <c r="Y458">
        <v>6.31</v>
      </c>
      <c r="Z458">
        <v>-89.6</v>
      </c>
      <c r="AA458">
        <v>-7.14</v>
      </c>
      <c r="AB458">
        <v>0.71036999999999995</v>
      </c>
      <c r="AC458" t="s">
        <v>685</v>
      </c>
    </row>
    <row r="459" spans="1:29">
      <c r="A459" t="s">
        <v>1106</v>
      </c>
      <c r="B459" t="s">
        <v>1088</v>
      </c>
      <c r="C459" t="s">
        <v>144</v>
      </c>
      <c r="D459">
        <v>53.385607</v>
      </c>
      <c r="E459">
        <v>-114.498527</v>
      </c>
      <c r="F459">
        <v>1553.3</v>
      </c>
      <c r="G459">
        <v>11.01</v>
      </c>
      <c r="H459">
        <v>1019.63</v>
      </c>
      <c r="I459">
        <v>346.17</v>
      </c>
      <c r="J459">
        <v>262.25</v>
      </c>
      <c r="K459">
        <v>27064.2</v>
      </c>
      <c r="M459">
        <v>77</v>
      </c>
      <c r="N459">
        <v>139.52000000000001</v>
      </c>
      <c r="Q459">
        <v>259.10000000000002</v>
      </c>
      <c r="R459">
        <v>43848.2</v>
      </c>
      <c r="V459">
        <v>962.98</v>
      </c>
      <c r="W459">
        <v>73010.399999999994</v>
      </c>
      <c r="X459">
        <v>1.0489999999999999</v>
      </c>
      <c r="Y459">
        <v>7</v>
      </c>
      <c r="Z459">
        <v>-89.1</v>
      </c>
      <c r="AA459">
        <v>-5.23</v>
      </c>
      <c r="AB459">
        <v>0.70882000000000001</v>
      </c>
      <c r="AC459" t="s">
        <v>685</v>
      </c>
    </row>
    <row r="460" spans="1:29">
      <c r="A460" t="s">
        <v>1107</v>
      </c>
      <c r="B460" t="s">
        <v>1088</v>
      </c>
      <c r="C460" t="s">
        <v>144</v>
      </c>
      <c r="D460">
        <v>53.333908000000001</v>
      </c>
      <c r="E460">
        <v>-113.76228500000001</v>
      </c>
      <c r="F460">
        <v>1304</v>
      </c>
      <c r="G460">
        <v>34.049999999999997</v>
      </c>
      <c r="H460">
        <v>6475.19</v>
      </c>
      <c r="I460">
        <v>1005.33</v>
      </c>
      <c r="J460">
        <v>1297.2</v>
      </c>
      <c r="K460">
        <v>38699.800000000003</v>
      </c>
      <c r="M460">
        <v>7.46</v>
      </c>
      <c r="N460">
        <v>260.52</v>
      </c>
      <c r="Q460">
        <v>468.07</v>
      </c>
      <c r="R460">
        <v>72751.3</v>
      </c>
      <c r="T460">
        <v>399.97</v>
      </c>
      <c r="V460">
        <v>554.54999999999995</v>
      </c>
      <c r="W460">
        <v>126477</v>
      </c>
      <c r="X460">
        <v>1.081</v>
      </c>
      <c r="Y460">
        <v>6.3</v>
      </c>
      <c r="Z460">
        <v>-82.1</v>
      </c>
      <c r="AA460">
        <v>-3.28</v>
      </c>
      <c r="AB460">
        <v>0.71147000000000005</v>
      </c>
      <c r="AC460" t="s">
        <v>685</v>
      </c>
    </row>
    <row r="461" spans="1:29">
      <c r="A461" t="s">
        <v>1108</v>
      </c>
      <c r="B461" t="s">
        <v>1088</v>
      </c>
      <c r="C461" t="s">
        <v>144</v>
      </c>
      <c r="D461">
        <v>53.497942999999999</v>
      </c>
      <c r="E461">
        <v>-113.806521</v>
      </c>
      <c r="F461">
        <v>1296</v>
      </c>
      <c r="G461">
        <v>18.96</v>
      </c>
      <c r="H461">
        <v>5535.78</v>
      </c>
      <c r="I461">
        <v>775.44</v>
      </c>
      <c r="J461">
        <v>1195.47</v>
      </c>
      <c r="K461">
        <v>35110.199999999997</v>
      </c>
      <c r="M461">
        <v>4.42</v>
      </c>
      <c r="N461">
        <v>270.33</v>
      </c>
      <c r="Q461">
        <v>425.42</v>
      </c>
      <c r="R461">
        <v>69789.600000000006</v>
      </c>
      <c r="T461">
        <v>840.06</v>
      </c>
      <c r="V461">
        <v>396.34</v>
      </c>
      <c r="W461">
        <v>120624</v>
      </c>
      <c r="X461">
        <v>1.077</v>
      </c>
      <c r="Y461">
        <v>6.64</v>
      </c>
      <c r="Z461">
        <v>-78.3</v>
      </c>
      <c r="AA461">
        <v>-3.38</v>
      </c>
      <c r="AB461">
        <v>0.71089000000000002</v>
      </c>
      <c r="AC461" t="s">
        <v>685</v>
      </c>
    </row>
    <row r="462" spans="1:29">
      <c r="A462" t="s">
        <v>1109</v>
      </c>
      <c r="B462" t="s">
        <v>1088</v>
      </c>
      <c r="C462" t="s">
        <v>144</v>
      </c>
      <c r="D462">
        <v>53.838329000000002</v>
      </c>
      <c r="E462">
        <v>-113.028944</v>
      </c>
      <c r="F462">
        <v>866</v>
      </c>
      <c r="G462">
        <v>14.97</v>
      </c>
      <c r="H462">
        <v>3398.4</v>
      </c>
      <c r="I462">
        <v>615.96</v>
      </c>
      <c r="J462">
        <v>1200.06</v>
      </c>
      <c r="K462">
        <v>30691.8</v>
      </c>
      <c r="M462">
        <v>120.01</v>
      </c>
      <c r="N462">
        <v>219.83</v>
      </c>
      <c r="Q462">
        <v>193.28</v>
      </c>
      <c r="R462">
        <v>55117.8</v>
      </c>
      <c r="V462">
        <v>928.19</v>
      </c>
      <c r="W462">
        <v>97066.8</v>
      </c>
      <c r="X462">
        <v>1.0620000000000001</v>
      </c>
      <c r="Y462">
        <v>6.4</v>
      </c>
      <c r="Z462">
        <v>-90.2</v>
      </c>
      <c r="AA462">
        <v>-7.43</v>
      </c>
      <c r="AB462">
        <v>0.70975999999999995</v>
      </c>
      <c r="AC462" t="s">
        <v>685</v>
      </c>
    </row>
    <row r="463" spans="1:29">
      <c r="A463" t="s">
        <v>1110</v>
      </c>
      <c r="B463" t="s">
        <v>1111</v>
      </c>
      <c r="C463" t="s">
        <v>643</v>
      </c>
      <c r="D463">
        <v>50.578983999999998</v>
      </c>
      <c r="E463">
        <v>-110.85069900000001</v>
      </c>
      <c r="F463">
        <v>1712.98</v>
      </c>
      <c r="G463">
        <v>76</v>
      </c>
      <c r="H463">
        <v>29000</v>
      </c>
      <c r="I463">
        <v>1900</v>
      </c>
      <c r="J463">
        <v>3930</v>
      </c>
      <c r="K463">
        <v>86400</v>
      </c>
      <c r="L463">
        <v>25</v>
      </c>
      <c r="M463">
        <v>3.9</v>
      </c>
      <c r="N463">
        <v>1313</v>
      </c>
      <c r="O463">
        <v>1.3</v>
      </c>
      <c r="P463">
        <v>1.4</v>
      </c>
      <c r="Q463">
        <v>570</v>
      </c>
      <c r="R463">
        <v>199510</v>
      </c>
      <c r="S463">
        <v>13</v>
      </c>
      <c r="T463">
        <v>377</v>
      </c>
      <c r="V463">
        <v>192</v>
      </c>
      <c r="W463">
        <v>323555.09000000003</v>
      </c>
      <c r="X463">
        <v>1.1870000000000001</v>
      </c>
      <c r="Y463">
        <v>6.63</v>
      </c>
      <c r="AC463" t="s">
        <v>644</v>
      </c>
    </row>
    <row r="464" spans="1:29">
      <c r="A464" t="s">
        <v>1112</v>
      </c>
      <c r="B464" t="s">
        <v>1111</v>
      </c>
      <c r="C464" t="s">
        <v>643</v>
      </c>
      <c r="D464">
        <v>55.603082999999998</v>
      </c>
      <c r="E464">
        <v>-115.083839</v>
      </c>
      <c r="F464">
        <v>1832.46</v>
      </c>
      <c r="G464">
        <v>73</v>
      </c>
      <c r="H464">
        <v>12200</v>
      </c>
      <c r="I464">
        <v>630</v>
      </c>
      <c r="J464">
        <v>7800</v>
      </c>
      <c r="K464">
        <v>44600</v>
      </c>
      <c r="L464">
        <v>23</v>
      </c>
      <c r="M464">
        <v>2.6</v>
      </c>
      <c r="N464">
        <v>517</v>
      </c>
      <c r="O464">
        <v>1.2</v>
      </c>
      <c r="P464">
        <v>5.2</v>
      </c>
      <c r="Q464">
        <v>390</v>
      </c>
      <c r="R464">
        <v>121400</v>
      </c>
      <c r="S464">
        <v>4</v>
      </c>
      <c r="T464">
        <v>757</v>
      </c>
      <c r="V464">
        <v>476</v>
      </c>
      <c r="W464">
        <v>193586.72</v>
      </c>
      <c r="X464">
        <v>1.1379999999999999</v>
      </c>
      <c r="Y464">
        <v>6.72</v>
      </c>
      <c r="AC464" t="s">
        <v>644</v>
      </c>
    </row>
    <row r="465" spans="1:29">
      <c r="A465" t="s">
        <v>1113</v>
      </c>
      <c r="B465" t="s">
        <v>1111</v>
      </c>
      <c r="C465" t="s">
        <v>643</v>
      </c>
      <c r="D465">
        <v>56.410339</v>
      </c>
      <c r="E465">
        <v>-116.192587</v>
      </c>
      <c r="F465">
        <v>1653.54</v>
      </c>
      <c r="G465">
        <v>24</v>
      </c>
      <c r="H465">
        <v>28600</v>
      </c>
      <c r="I465">
        <v>645</v>
      </c>
      <c r="J465">
        <v>2050</v>
      </c>
      <c r="K465">
        <v>49800</v>
      </c>
      <c r="L465">
        <v>26</v>
      </c>
      <c r="M465">
        <v>2.1</v>
      </c>
      <c r="N465">
        <v>498</v>
      </c>
      <c r="O465">
        <v>3</v>
      </c>
      <c r="P465">
        <v>8.1999999999999993</v>
      </c>
      <c r="Q465">
        <v>460</v>
      </c>
      <c r="R465">
        <v>134700</v>
      </c>
      <c r="S465">
        <v>17</v>
      </c>
      <c r="T465">
        <v>568</v>
      </c>
      <c r="V465">
        <v>78</v>
      </c>
      <c r="W465">
        <v>217588.19</v>
      </c>
      <c r="X465">
        <v>1.151</v>
      </c>
      <c r="Y465">
        <v>6.82</v>
      </c>
      <c r="AC465" t="s">
        <v>644</v>
      </c>
    </row>
    <row r="466" spans="1:29">
      <c r="A466" t="s">
        <v>1114</v>
      </c>
      <c r="B466" t="s">
        <v>1111</v>
      </c>
      <c r="C466" t="s">
        <v>643</v>
      </c>
      <c r="D466">
        <v>56.503737000000001</v>
      </c>
      <c r="E466">
        <v>-115.222932</v>
      </c>
      <c r="F466">
        <v>1496.57</v>
      </c>
      <c r="G466">
        <v>32</v>
      </c>
      <c r="H466">
        <v>19300</v>
      </c>
      <c r="I466">
        <v>970</v>
      </c>
      <c r="J466">
        <v>2370</v>
      </c>
      <c r="K466">
        <v>52800</v>
      </c>
      <c r="L466">
        <v>28</v>
      </c>
      <c r="M466">
        <v>1.5</v>
      </c>
      <c r="N466">
        <v>523</v>
      </c>
      <c r="O466">
        <v>0.68</v>
      </c>
      <c r="P466">
        <v>13</v>
      </c>
      <c r="Q466">
        <v>440</v>
      </c>
      <c r="R466">
        <v>126200</v>
      </c>
      <c r="S466">
        <v>12</v>
      </c>
      <c r="T466">
        <v>901</v>
      </c>
      <c r="V466">
        <v>58</v>
      </c>
      <c r="W466">
        <v>205160.33</v>
      </c>
      <c r="X466">
        <v>1.1459999999999999</v>
      </c>
      <c r="Y466">
        <v>6.8</v>
      </c>
      <c r="AC466" t="s">
        <v>644</v>
      </c>
    </row>
    <row r="467" spans="1:29">
      <c r="A467" t="s">
        <v>1115</v>
      </c>
      <c r="B467" t="s">
        <v>1111</v>
      </c>
      <c r="C467" t="s">
        <v>643</v>
      </c>
      <c r="D467">
        <v>56.510370000000002</v>
      </c>
      <c r="E467">
        <v>-115.214972</v>
      </c>
      <c r="F467">
        <v>1493.52</v>
      </c>
      <c r="G467">
        <v>14</v>
      </c>
      <c r="H467">
        <v>19600</v>
      </c>
      <c r="I467">
        <v>600</v>
      </c>
      <c r="J467">
        <v>2600</v>
      </c>
      <c r="K467">
        <v>56000</v>
      </c>
      <c r="L467">
        <v>22</v>
      </c>
      <c r="M467">
        <v>1.4</v>
      </c>
      <c r="N467">
        <v>547</v>
      </c>
      <c r="O467">
        <v>1.3</v>
      </c>
      <c r="P467">
        <v>14</v>
      </c>
      <c r="Q467">
        <v>390</v>
      </c>
      <c r="R467">
        <v>124300</v>
      </c>
      <c r="S467">
        <v>11</v>
      </c>
      <c r="T467">
        <v>715</v>
      </c>
      <c r="V467">
        <v>86</v>
      </c>
      <c r="W467">
        <v>201558.09</v>
      </c>
      <c r="X467">
        <v>1.1379999999999999</v>
      </c>
      <c r="Y467">
        <v>6.09</v>
      </c>
      <c r="AC467" t="s">
        <v>644</v>
      </c>
    </row>
    <row r="468" spans="1:29">
      <c r="A468" t="s">
        <v>1116</v>
      </c>
      <c r="B468" t="s">
        <v>1111</v>
      </c>
      <c r="C468" t="s">
        <v>643</v>
      </c>
      <c r="D468">
        <v>56.554189000000001</v>
      </c>
      <c r="E468">
        <v>-115.247083</v>
      </c>
      <c r="F468">
        <v>1450.85</v>
      </c>
      <c r="G468">
        <v>16</v>
      </c>
      <c r="H468">
        <v>21700</v>
      </c>
      <c r="I468">
        <v>900</v>
      </c>
      <c r="J468">
        <v>604</v>
      </c>
      <c r="K468">
        <v>55600</v>
      </c>
      <c r="L468">
        <v>35</v>
      </c>
      <c r="M468">
        <v>4.5</v>
      </c>
      <c r="N468">
        <v>495</v>
      </c>
      <c r="P468">
        <v>8.1999999999999993</v>
      </c>
      <c r="Q468">
        <v>460</v>
      </c>
      <c r="R468">
        <v>120600</v>
      </c>
      <c r="S468">
        <v>12</v>
      </c>
      <c r="T468">
        <v>1120</v>
      </c>
      <c r="V468">
        <v>70</v>
      </c>
      <c r="W468">
        <v>197447.34</v>
      </c>
      <c r="X468">
        <v>1.143</v>
      </c>
      <c r="Y468">
        <v>6.9</v>
      </c>
      <c r="AC468" t="s">
        <v>644</v>
      </c>
    </row>
    <row r="469" spans="1:29">
      <c r="A469" t="s">
        <v>1117</v>
      </c>
      <c r="B469" t="s">
        <v>1111</v>
      </c>
      <c r="C469" t="s">
        <v>643</v>
      </c>
      <c r="D469">
        <v>56.649712999999998</v>
      </c>
      <c r="E469">
        <v>-115.13991799999999</v>
      </c>
      <c r="F469">
        <v>1492</v>
      </c>
      <c r="G469">
        <v>14</v>
      </c>
      <c r="H469">
        <v>23220</v>
      </c>
      <c r="I469">
        <v>790</v>
      </c>
      <c r="J469">
        <v>2530</v>
      </c>
      <c r="K469">
        <v>62400</v>
      </c>
      <c r="L469">
        <v>22</v>
      </c>
      <c r="M469">
        <v>3.5</v>
      </c>
      <c r="N469">
        <v>595</v>
      </c>
      <c r="O469">
        <v>4.4000000000000004</v>
      </c>
      <c r="P469">
        <v>16</v>
      </c>
      <c r="Q469">
        <v>480</v>
      </c>
      <c r="R469">
        <v>133700</v>
      </c>
      <c r="S469">
        <v>13</v>
      </c>
      <c r="T469">
        <v>943</v>
      </c>
      <c r="V469">
        <v>110</v>
      </c>
      <c r="W469">
        <v>217005.98</v>
      </c>
      <c r="X469">
        <v>1.1539999999999999</v>
      </c>
      <c r="Y469">
        <v>6.86</v>
      </c>
      <c r="AC469" t="s">
        <v>644</v>
      </c>
    </row>
    <row r="470" spans="1:29">
      <c r="A470" t="s">
        <v>1118</v>
      </c>
      <c r="B470" t="s">
        <v>1111</v>
      </c>
      <c r="C470" t="s">
        <v>643</v>
      </c>
      <c r="D470">
        <v>56.600023999999998</v>
      </c>
      <c r="E470">
        <v>-115.55019</v>
      </c>
      <c r="F470">
        <v>1480.41</v>
      </c>
      <c r="G470">
        <v>20</v>
      </c>
      <c r="H470">
        <v>13600</v>
      </c>
      <c r="I470">
        <v>850</v>
      </c>
      <c r="J470">
        <v>1880</v>
      </c>
      <c r="K470">
        <v>42200</v>
      </c>
      <c r="L470">
        <v>34</v>
      </c>
      <c r="M470">
        <v>0.82</v>
      </c>
      <c r="N470">
        <v>9</v>
      </c>
      <c r="P470">
        <v>5.3</v>
      </c>
      <c r="Q470">
        <v>320</v>
      </c>
      <c r="R470">
        <v>93430</v>
      </c>
      <c r="S470">
        <v>2</v>
      </c>
      <c r="T470">
        <v>1250</v>
      </c>
      <c r="V470">
        <v>102</v>
      </c>
      <c r="W470">
        <v>152294.64000000001</v>
      </c>
      <c r="X470">
        <v>1.1240000000000001</v>
      </c>
      <c r="Y470">
        <v>7.38</v>
      </c>
      <c r="AC470" t="s">
        <v>644</v>
      </c>
    </row>
    <row r="471" spans="1:29">
      <c r="A471" t="s">
        <v>1119</v>
      </c>
      <c r="B471" t="s">
        <v>1111</v>
      </c>
      <c r="C471" t="s">
        <v>643</v>
      </c>
      <c r="D471">
        <v>56.744957999999997</v>
      </c>
      <c r="E471">
        <v>-115.56111199999999</v>
      </c>
      <c r="F471">
        <v>1509.37</v>
      </c>
      <c r="G471">
        <v>17</v>
      </c>
      <c r="H471">
        <v>15100</v>
      </c>
      <c r="I471">
        <v>1000</v>
      </c>
      <c r="J471">
        <v>1730</v>
      </c>
      <c r="K471">
        <v>43600</v>
      </c>
      <c r="L471">
        <v>31</v>
      </c>
      <c r="N471">
        <v>339</v>
      </c>
      <c r="P471">
        <v>3.6</v>
      </c>
      <c r="Q471">
        <v>275</v>
      </c>
      <c r="R471">
        <v>111600</v>
      </c>
      <c r="S471">
        <v>13</v>
      </c>
      <c r="T471">
        <v>1235</v>
      </c>
      <c r="V471">
        <v>79</v>
      </c>
      <c r="W471">
        <v>182556.7</v>
      </c>
      <c r="X471">
        <v>1.127</v>
      </c>
      <c r="Y471">
        <v>6.88</v>
      </c>
      <c r="AC471" t="s">
        <v>644</v>
      </c>
    </row>
    <row r="472" spans="1:29">
      <c r="A472" t="s">
        <v>1119</v>
      </c>
      <c r="B472" t="s">
        <v>1111</v>
      </c>
      <c r="C472" t="s">
        <v>643</v>
      </c>
      <c r="D472">
        <v>56.744957999999997</v>
      </c>
      <c r="E472">
        <v>-115.56111199999999</v>
      </c>
      <c r="F472">
        <v>1502.66</v>
      </c>
      <c r="G472">
        <v>17</v>
      </c>
      <c r="H472">
        <v>14700</v>
      </c>
      <c r="I472">
        <v>990</v>
      </c>
      <c r="J472">
        <v>1520</v>
      </c>
      <c r="K472">
        <v>42800</v>
      </c>
      <c r="L472">
        <v>32</v>
      </c>
      <c r="N472">
        <v>348</v>
      </c>
      <c r="P472">
        <v>5.6</v>
      </c>
      <c r="Q472">
        <v>265</v>
      </c>
      <c r="R472">
        <v>107300</v>
      </c>
      <c r="S472">
        <v>12</v>
      </c>
      <c r="T472">
        <v>848</v>
      </c>
      <c r="V472">
        <v>111</v>
      </c>
      <c r="W472">
        <v>175180.06</v>
      </c>
      <c r="X472">
        <v>1.121</v>
      </c>
      <c r="Y472">
        <v>6.88</v>
      </c>
      <c r="AC472" t="s">
        <v>644</v>
      </c>
    </row>
    <row r="473" spans="1:29">
      <c r="A473" t="s">
        <v>1120</v>
      </c>
      <c r="B473" t="s">
        <v>1111</v>
      </c>
      <c r="C473" t="s">
        <v>643</v>
      </c>
      <c r="D473">
        <v>56.765492000000002</v>
      </c>
      <c r="E473">
        <v>-115.551799</v>
      </c>
      <c r="F473">
        <v>1499.01</v>
      </c>
      <c r="G473">
        <v>51</v>
      </c>
      <c r="H473">
        <v>14100</v>
      </c>
      <c r="I473">
        <v>620</v>
      </c>
      <c r="J473">
        <v>1790</v>
      </c>
      <c r="K473">
        <v>50200</v>
      </c>
      <c r="L473">
        <v>21</v>
      </c>
      <c r="M473">
        <v>0.42</v>
      </c>
      <c r="N473">
        <v>322</v>
      </c>
      <c r="O473">
        <v>1</v>
      </c>
      <c r="P473">
        <v>3.5</v>
      </c>
      <c r="Q473">
        <v>190</v>
      </c>
      <c r="R473">
        <v>101900</v>
      </c>
      <c r="S473">
        <v>16</v>
      </c>
      <c r="T473">
        <v>1340</v>
      </c>
      <c r="V473">
        <v>132</v>
      </c>
      <c r="W473">
        <v>166842.79999999999</v>
      </c>
      <c r="X473">
        <v>1.1220000000000001</v>
      </c>
      <c r="Y473">
        <v>6.51</v>
      </c>
      <c r="AC473" t="s">
        <v>644</v>
      </c>
    </row>
    <row r="474" spans="1:29">
      <c r="A474" t="s">
        <v>1121</v>
      </c>
      <c r="B474" t="s">
        <v>1111</v>
      </c>
      <c r="C474" t="s">
        <v>643</v>
      </c>
      <c r="D474">
        <v>56.774855000000002</v>
      </c>
      <c r="E474">
        <v>-115.578399</v>
      </c>
      <c r="F474">
        <v>1513.94</v>
      </c>
      <c r="G474">
        <v>42</v>
      </c>
      <c r="H474">
        <v>15300</v>
      </c>
      <c r="I474">
        <v>685</v>
      </c>
      <c r="J474">
        <v>1530</v>
      </c>
      <c r="K474">
        <v>49400</v>
      </c>
      <c r="L474">
        <v>27</v>
      </c>
      <c r="M474">
        <v>0.49</v>
      </c>
      <c r="N474">
        <v>328</v>
      </c>
      <c r="P474">
        <v>4.2</v>
      </c>
      <c r="Q474">
        <v>285</v>
      </c>
      <c r="R474">
        <v>107600</v>
      </c>
      <c r="S474">
        <v>13</v>
      </c>
      <c r="T474">
        <v>1050</v>
      </c>
      <c r="V474">
        <v>73</v>
      </c>
      <c r="W474">
        <v>175818.55</v>
      </c>
      <c r="X474">
        <v>1.1259999999999999</v>
      </c>
      <c r="Y474">
        <v>6.76</v>
      </c>
      <c r="AC474" t="s">
        <v>644</v>
      </c>
    </row>
    <row r="475" spans="1:29">
      <c r="A475" t="s">
        <v>1121</v>
      </c>
      <c r="B475" t="s">
        <v>1111</v>
      </c>
      <c r="C475" t="s">
        <v>643</v>
      </c>
      <c r="D475">
        <v>56.774855000000002</v>
      </c>
      <c r="E475">
        <v>-115.578399</v>
      </c>
      <c r="F475">
        <v>1512.11</v>
      </c>
      <c r="G475">
        <v>37</v>
      </c>
      <c r="H475">
        <v>13360</v>
      </c>
      <c r="I475">
        <v>640</v>
      </c>
      <c r="J475">
        <v>1470</v>
      </c>
      <c r="K475">
        <v>44000</v>
      </c>
      <c r="L475">
        <v>25</v>
      </c>
      <c r="N475">
        <v>330</v>
      </c>
      <c r="P475">
        <v>4.0999999999999996</v>
      </c>
      <c r="Q475">
        <v>250</v>
      </c>
      <c r="R475">
        <v>100800</v>
      </c>
      <c r="S475">
        <v>12</v>
      </c>
      <c r="T475">
        <v>1090</v>
      </c>
      <c r="V475">
        <v>131</v>
      </c>
      <c r="W475">
        <v>165058.5</v>
      </c>
      <c r="X475">
        <v>1.119</v>
      </c>
      <c r="Y475">
        <v>6.58</v>
      </c>
      <c r="AC475" t="s">
        <v>644</v>
      </c>
    </row>
    <row r="476" spans="1:29">
      <c r="A476" t="s">
        <v>1076</v>
      </c>
      <c r="B476" t="s">
        <v>1111</v>
      </c>
      <c r="C476" t="s">
        <v>643</v>
      </c>
      <c r="D476">
        <v>56.805916000000003</v>
      </c>
      <c r="E476">
        <v>-115.502939</v>
      </c>
      <c r="F476">
        <v>1442.92</v>
      </c>
      <c r="G476">
        <v>39</v>
      </c>
      <c r="H476">
        <v>15200</v>
      </c>
      <c r="I476">
        <v>690</v>
      </c>
      <c r="J476">
        <v>1700</v>
      </c>
      <c r="K476">
        <v>47000</v>
      </c>
      <c r="L476">
        <v>26</v>
      </c>
      <c r="M476">
        <v>0.5</v>
      </c>
      <c r="N476">
        <v>339</v>
      </c>
      <c r="O476">
        <v>1.1000000000000001</v>
      </c>
      <c r="P476">
        <v>3.9</v>
      </c>
      <c r="Q476">
        <v>250</v>
      </c>
      <c r="R476">
        <v>107400</v>
      </c>
      <c r="S476">
        <v>12</v>
      </c>
      <c r="T476">
        <v>1150</v>
      </c>
      <c r="V476">
        <v>59</v>
      </c>
      <c r="W476">
        <v>175500.77</v>
      </c>
      <c r="X476">
        <v>1.1259999999999999</v>
      </c>
      <c r="Y476">
        <v>6.65</v>
      </c>
      <c r="AC476" t="s">
        <v>644</v>
      </c>
    </row>
    <row r="477" spans="1:29">
      <c r="A477" t="s">
        <v>1058</v>
      </c>
      <c r="B477" t="s">
        <v>1111</v>
      </c>
      <c r="C477" t="s">
        <v>643</v>
      </c>
      <c r="D477">
        <v>58.275244999999998</v>
      </c>
      <c r="E477">
        <v>-119.377773</v>
      </c>
      <c r="F477">
        <v>1821.18</v>
      </c>
      <c r="G477">
        <v>42</v>
      </c>
      <c r="H477">
        <v>8411</v>
      </c>
      <c r="I477">
        <v>1360</v>
      </c>
      <c r="J477">
        <v>972</v>
      </c>
      <c r="K477">
        <v>37125</v>
      </c>
      <c r="O477">
        <v>0.04</v>
      </c>
      <c r="P477">
        <v>0.08</v>
      </c>
      <c r="Q477">
        <v>350</v>
      </c>
      <c r="R477">
        <v>76152</v>
      </c>
      <c r="T477">
        <v>591</v>
      </c>
      <c r="V477">
        <v>850</v>
      </c>
      <c r="W477">
        <v>125045.52</v>
      </c>
      <c r="X477">
        <v>1.0860000000000001</v>
      </c>
      <c r="Y477">
        <v>6.9</v>
      </c>
      <c r="AC477" t="s">
        <v>644</v>
      </c>
    </row>
    <row r="478" spans="1:29">
      <c r="A478" t="s">
        <v>1059</v>
      </c>
      <c r="B478" t="s">
        <v>1111</v>
      </c>
      <c r="C478" t="s">
        <v>643</v>
      </c>
      <c r="D478">
        <v>58.287917</v>
      </c>
      <c r="E478">
        <v>-119.405092</v>
      </c>
      <c r="F478">
        <v>1897.38</v>
      </c>
      <c r="G478">
        <v>52</v>
      </c>
      <c r="H478">
        <v>9612</v>
      </c>
      <c r="I478">
        <v>2060</v>
      </c>
      <c r="J478">
        <v>1094</v>
      </c>
      <c r="K478">
        <v>31550</v>
      </c>
      <c r="O478">
        <v>0.96</v>
      </c>
      <c r="P478">
        <v>3.8</v>
      </c>
      <c r="Q478">
        <v>393</v>
      </c>
      <c r="R478">
        <v>78156</v>
      </c>
      <c r="T478">
        <v>752</v>
      </c>
      <c r="V478">
        <v>1790</v>
      </c>
      <c r="W478">
        <v>129118.15</v>
      </c>
      <c r="X478">
        <v>1.083</v>
      </c>
      <c r="Y478">
        <v>6.9</v>
      </c>
      <c r="AC478" t="s">
        <v>644</v>
      </c>
    </row>
    <row r="479" spans="1:29">
      <c r="A479" t="s">
        <v>819</v>
      </c>
      <c r="B479" t="s">
        <v>1111</v>
      </c>
      <c r="C479" t="s">
        <v>643</v>
      </c>
      <c r="D479">
        <v>58.308053000000001</v>
      </c>
      <c r="E479">
        <v>-119.473337</v>
      </c>
      <c r="F479">
        <v>1908.05</v>
      </c>
      <c r="G479">
        <v>40</v>
      </c>
      <c r="H479">
        <v>7127</v>
      </c>
      <c r="I479">
        <v>1520</v>
      </c>
      <c r="J479">
        <v>1147</v>
      </c>
      <c r="K479">
        <v>30700</v>
      </c>
      <c r="O479">
        <v>0.26</v>
      </c>
      <c r="P479">
        <v>0.32</v>
      </c>
      <c r="Q479">
        <v>311</v>
      </c>
      <c r="R479">
        <v>63800</v>
      </c>
      <c r="T479">
        <v>1946</v>
      </c>
      <c r="V479">
        <v>890</v>
      </c>
      <c r="W479">
        <v>106754.42</v>
      </c>
      <c r="X479">
        <v>1.0740000000000001</v>
      </c>
      <c r="Y479">
        <v>6.2</v>
      </c>
      <c r="AC479" t="s">
        <v>644</v>
      </c>
    </row>
    <row r="480" spans="1:29">
      <c r="A480" t="s">
        <v>819</v>
      </c>
      <c r="B480" t="s">
        <v>1111</v>
      </c>
      <c r="C480" t="s">
        <v>643</v>
      </c>
      <c r="D480">
        <v>58.308053000000001</v>
      </c>
      <c r="E480">
        <v>-119.473337</v>
      </c>
      <c r="F480">
        <v>1908.05</v>
      </c>
      <c r="G480">
        <v>36</v>
      </c>
      <c r="H480">
        <v>7127</v>
      </c>
      <c r="I480">
        <v>1440</v>
      </c>
      <c r="J480">
        <v>1147</v>
      </c>
      <c r="K480">
        <v>30840</v>
      </c>
      <c r="O480">
        <v>1.1000000000000001</v>
      </c>
      <c r="P480">
        <v>1</v>
      </c>
      <c r="Q480">
        <v>283</v>
      </c>
      <c r="R480">
        <v>63800</v>
      </c>
      <c r="T480">
        <v>1946</v>
      </c>
      <c r="V480">
        <v>890</v>
      </c>
      <c r="W480">
        <v>106754.42</v>
      </c>
      <c r="X480">
        <v>1.0740000000000001</v>
      </c>
      <c r="Y480">
        <v>6.2</v>
      </c>
      <c r="AC480" t="s">
        <v>644</v>
      </c>
    </row>
    <row r="481" spans="1:29">
      <c r="A481" t="s">
        <v>821</v>
      </c>
      <c r="B481" t="s">
        <v>1111</v>
      </c>
      <c r="C481" t="s">
        <v>643</v>
      </c>
      <c r="D481">
        <v>58.297575000000002</v>
      </c>
      <c r="E481">
        <v>-119.40510999999999</v>
      </c>
      <c r="F481">
        <v>1944.01</v>
      </c>
      <c r="G481">
        <v>38</v>
      </c>
      <c r="H481">
        <v>7660</v>
      </c>
      <c r="I481">
        <v>1900</v>
      </c>
      <c r="J481">
        <v>1264</v>
      </c>
      <c r="K481">
        <v>34500</v>
      </c>
      <c r="O481">
        <v>0.15</v>
      </c>
      <c r="P481">
        <v>1.2</v>
      </c>
      <c r="Q481">
        <v>350</v>
      </c>
      <c r="R481">
        <v>72338</v>
      </c>
      <c r="T481">
        <v>1193</v>
      </c>
      <c r="V481">
        <v>366</v>
      </c>
      <c r="W481">
        <v>119078.22</v>
      </c>
      <c r="X481">
        <v>1.0860000000000001</v>
      </c>
      <c r="Y481">
        <v>6.35</v>
      </c>
      <c r="AC481" t="s">
        <v>644</v>
      </c>
    </row>
    <row r="482" spans="1:29">
      <c r="A482" t="s">
        <v>1122</v>
      </c>
      <c r="B482" t="s">
        <v>1111</v>
      </c>
      <c r="C482" t="s">
        <v>643</v>
      </c>
      <c r="D482">
        <v>58.530258000000003</v>
      </c>
      <c r="E482">
        <v>-119.08487599999999</v>
      </c>
      <c r="F482">
        <v>1722.12</v>
      </c>
      <c r="G482">
        <v>44</v>
      </c>
      <c r="H482">
        <v>8824</v>
      </c>
      <c r="I482">
        <v>1960</v>
      </c>
      <c r="J482">
        <v>1451</v>
      </c>
      <c r="K482">
        <v>38800</v>
      </c>
      <c r="P482">
        <v>4.5999999999999996</v>
      </c>
      <c r="Q482">
        <v>351</v>
      </c>
      <c r="R482">
        <v>81849</v>
      </c>
      <c r="T482">
        <v>872</v>
      </c>
      <c r="V482">
        <v>342</v>
      </c>
      <c r="W482">
        <v>133923.78</v>
      </c>
      <c r="X482">
        <v>1.0960000000000001</v>
      </c>
      <c r="Y482">
        <v>7.2</v>
      </c>
      <c r="AC482" t="s">
        <v>644</v>
      </c>
    </row>
    <row r="483" spans="1:29">
      <c r="A483" t="s">
        <v>1123</v>
      </c>
      <c r="B483" t="s">
        <v>1111</v>
      </c>
      <c r="C483" t="s">
        <v>643</v>
      </c>
      <c r="D483">
        <v>58.567900999999999</v>
      </c>
      <c r="E483">
        <v>-119.38691</v>
      </c>
      <c r="F483">
        <v>1892.81</v>
      </c>
      <c r="G483">
        <v>29</v>
      </c>
      <c r="H483">
        <v>4920</v>
      </c>
      <c r="I483">
        <v>1020</v>
      </c>
      <c r="J483">
        <v>695</v>
      </c>
      <c r="K483">
        <v>20400</v>
      </c>
      <c r="L483">
        <v>65</v>
      </c>
      <c r="M483">
        <v>1.3</v>
      </c>
      <c r="N483">
        <v>172</v>
      </c>
      <c r="O483">
        <v>1.4</v>
      </c>
      <c r="P483">
        <v>1.9</v>
      </c>
      <c r="Q483">
        <v>170</v>
      </c>
      <c r="R483">
        <v>44280</v>
      </c>
      <c r="T483">
        <v>786</v>
      </c>
      <c r="V483">
        <v>233</v>
      </c>
      <c r="W483">
        <v>73238.720000000001</v>
      </c>
      <c r="X483">
        <v>1.0509999999999999</v>
      </c>
      <c r="Y483">
        <v>7.3</v>
      </c>
      <c r="AC483" t="s">
        <v>644</v>
      </c>
    </row>
    <row r="484" spans="1:29">
      <c r="A484" t="s">
        <v>822</v>
      </c>
      <c r="B484" t="s">
        <v>1111</v>
      </c>
      <c r="C484" t="s">
        <v>643</v>
      </c>
      <c r="D484">
        <v>58.617936999999998</v>
      </c>
      <c r="E484">
        <v>-119.02268100000001</v>
      </c>
      <c r="F484">
        <v>1650.49</v>
      </c>
      <c r="G484">
        <v>32</v>
      </c>
      <c r="H484">
        <v>6008</v>
      </c>
      <c r="I484">
        <v>1340</v>
      </c>
      <c r="J484">
        <v>790</v>
      </c>
      <c r="K484">
        <v>26670</v>
      </c>
      <c r="O484">
        <v>0.06</v>
      </c>
      <c r="P484">
        <v>2.4</v>
      </c>
      <c r="Q484">
        <v>239</v>
      </c>
      <c r="R484">
        <v>55110</v>
      </c>
      <c r="T484">
        <v>533</v>
      </c>
      <c r="V484">
        <v>1100</v>
      </c>
      <c r="W484">
        <v>91004.73</v>
      </c>
      <c r="X484">
        <v>1.0660000000000001</v>
      </c>
      <c r="Y484">
        <v>7.1</v>
      </c>
      <c r="AC484" t="s">
        <v>644</v>
      </c>
    </row>
    <row r="485" spans="1:29">
      <c r="A485" t="s">
        <v>1124</v>
      </c>
      <c r="B485" t="s">
        <v>1111</v>
      </c>
      <c r="C485" t="s">
        <v>643</v>
      </c>
      <c r="D485">
        <v>59.383046999999998</v>
      </c>
      <c r="E485">
        <v>-118.630584</v>
      </c>
      <c r="F485">
        <v>1796.8</v>
      </c>
      <c r="G485">
        <v>38</v>
      </c>
      <c r="H485">
        <v>8792</v>
      </c>
      <c r="I485">
        <v>1760</v>
      </c>
      <c r="J485">
        <v>1801</v>
      </c>
      <c r="K485">
        <v>38390</v>
      </c>
      <c r="P485">
        <v>1.4</v>
      </c>
      <c r="Q485">
        <v>280</v>
      </c>
      <c r="R485">
        <v>81416</v>
      </c>
      <c r="T485">
        <v>1502</v>
      </c>
      <c r="V485">
        <v>325</v>
      </c>
      <c r="W485">
        <v>133819.59</v>
      </c>
      <c r="X485">
        <v>1.0940000000000001</v>
      </c>
      <c r="Y485">
        <v>7.2</v>
      </c>
      <c r="AC485" t="s">
        <v>644</v>
      </c>
    </row>
    <row r="486" spans="1:29">
      <c r="A486" t="s">
        <v>1125</v>
      </c>
      <c r="B486" t="s">
        <v>1126</v>
      </c>
      <c r="C486" t="s">
        <v>144</v>
      </c>
      <c r="D486">
        <v>54.845854000000003</v>
      </c>
      <c r="E486">
        <v>-117.523923</v>
      </c>
      <c r="F486">
        <v>1119.8399999999999</v>
      </c>
      <c r="G486">
        <v>0.3</v>
      </c>
      <c r="H486">
        <v>84</v>
      </c>
      <c r="I486">
        <v>23</v>
      </c>
      <c r="J486">
        <v>3</v>
      </c>
      <c r="K486">
        <v>860</v>
      </c>
      <c r="L486">
        <v>0.7</v>
      </c>
      <c r="M486">
        <v>0.3</v>
      </c>
      <c r="N486">
        <v>5</v>
      </c>
      <c r="O486">
        <v>0.01</v>
      </c>
      <c r="P486">
        <v>0.05</v>
      </c>
      <c r="Q486">
        <v>1.7</v>
      </c>
      <c r="R486">
        <v>1288</v>
      </c>
      <c r="S486">
        <v>1</v>
      </c>
      <c r="T486">
        <v>74</v>
      </c>
      <c r="U486">
        <v>58</v>
      </c>
      <c r="V486">
        <v>82</v>
      </c>
      <c r="W486">
        <v>2398.94</v>
      </c>
      <c r="X486">
        <v>1.0069999999999999</v>
      </c>
      <c r="Y486">
        <v>8.1199999999999992</v>
      </c>
      <c r="AC486" t="s">
        <v>644</v>
      </c>
    </row>
    <row r="487" spans="1:29">
      <c r="A487" t="s">
        <v>1127</v>
      </c>
      <c r="B487" t="s">
        <v>1128</v>
      </c>
      <c r="C487" t="s">
        <v>74</v>
      </c>
      <c r="D487">
        <v>57.247309999999999</v>
      </c>
      <c r="E487">
        <v>-121.124804</v>
      </c>
      <c r="F487">
        <v>1239.01</v>
      </c>
      <c r="G487">
        <v>46</v>
      </c>
      <c r="H487">
        <v>859</v>
      </c>
      <c r="I487">
        <v>665</v>
      </c>
      <c r="J487">
        <v>225</v>
      </c>
      <c r="K487">
        <v>31600</v>
      </c>
      <c r="L487">
        <v>20</v>
      </c>
      <c r="M487">
        <v>0.8</v>
      </c>
      <c r="N487">
        <v>105</v>
      </c>
      <c r="Q487">
        <v>205</v>
      </c>
      <c r="R487">
        <v>53000</v>
      </c>
      <c r="S487">
        <v>19</v>
      </c>
      <c r="T487">
        <v>457</v>
      </c>
      <c r="V487">
        <v>1171</v>
      </c>
      <c r="W487">
        <v>88894.3</v>
      </c>
      <c r="X487">
        <v>1.0629999999999999</v>
      </c>
      <c r="Y487">
        <v>7.6</v>
      </c>
      <c r="AC487" t="s">
        <v>644</v>
      </c>
    </row>
    <row r="488" spans="1:29">
      <c r="A488" t="s">
        <v>1129</v>
      </c>
      <c r="B488" t="s">
        <v>1130</v>
      </c>
      <c r="C488" t="s">
        <v>643</v>
      </c>
      <c r="D488">
        <v>53.959294</v>
      </c>
      <c r="E488">
        <v>-112.776427</v>
      </c>
      <c r="F488">
        <v>1121</v>
      </c>
      <c r="G488">
        <v>15.97</v>
      </c>
      <c r="H488">
        <v>8395.1299999999992</v>
      </c>
      <c r="I488">
        <v>632.13</v>
      </c>
      <c r="J488">
        <v>3071.93</v>
      </c>
      <c r="K488">
        <v>49350.5</v>
      </c>
      <c r="M488">
        <v>0.67</v>
      </c>
      <c r="N488">
        <v>300.54000000000002</v>
      </c>
      <c r="Q488">
        <v>260.62</v>
      </c>
      <c r="R488">
        <v>105022.3</v>
      </c>
      <c r="T488">
        <v>4546.8999999999996</v>
      </c>
      <c r="V488">
        <v>250.63</v>
      </c>
      <c r="W488">
        <v>169677</v>
      </c>
      <c r="X488">
        <v>1.109</v>
      </c>
      <c r="Y488">
        <v>6.5</v>
      </c>
      <c r="Z488">
        <v>-80.3</v>
      </c>
      <c r="AA488">
        <v>-4.32</v>
      </c>
      <c r="AB488">
        <v>0.70877999999999997</v>
      </c>
      <c r="AC488" t="s">
        <v>685</v>
      </c>
    </row>
    <row r="489" spans="1:29">
      <c r="A489" t="s">
        <v>1131</v>
      </c>
      <c r="B489" t="s">
        <v>1132</v>
      </c>
      <c r="C489" t="s">
        <v>74</v>
      </c>
      <c r="D489">
        <v>55.902558999999997</v>
      </c>
      <c r="E489">
        <v>-118.66015899999999</v>
      </c>
      <c r="F489">
        <v>1121.05</v>
      </c>
      <c r="G489">
        <v>43</v>
      </c>
      <c r="H489">
        <v>2900</v>
      </c>
      <c r="I489">
        <v>1040</v>
      </c>
      <c r="J489">
        <v>779</v>
      </c>
      <c r="K489">
        <v>51200</v>
      </c>
      <c r="L489">
        <v>24</v>
      </c>
      <c r="M489">
        <v>0.56000000000000005</v>
      </c>
      <c r="N489">
        <v>165</v>
      </c>
      <c r="P489">
        <v>0.63</v>
      </c>
      <c r="Q489">
        <v>100</v>
      </c>
      <c r="R489">
        <v>90000</v>
      </c>
      <c r="S489">
        <v>16</v>
      </c>
      <c r="T489">
        <v>1750</v>
      </c>
      <c r="V489">
        <v>229</v>
      </c>
      <c r="W489">
        <v>150262.54999999999</v>
      </c>
      <c r="X489">
        <v>1.1080000000000001</v>
      </c>
      <c r="Y489">
        <v>7.05</v>
      </c>
      <c r="AC489" t="s">
        <v>644</v>
      </c>
    </row>
    <row r="490" spans="1:29">
      <c r="A490" t="s">
        <v>1133</v>
      </c>
      <c r="B490" t="s">
        <v>1132</v>
      </c>
      <c r="C490" t="s">
        <v>74</v>
      </c>
      <c r="D490">
        <v>56.572006999999999</v>
      </c>
      <c r="E490">
        <v>-118.975334</v>
      </c>
      <c r="F490">
        <v>1003.71</v>
      </c>
      <c r="G490">
        <v>32</v>
      </c>
      <c r="H490">
        <v>1970</v>
      </c>
      <c r="I490">
        <v>920</v>
      </c>
      <c r="J490">
        <v>682</v>
      </c>
      <c r="K490">
        <v>42600</v>
      </c>
      <c r="N490">
        <v>151</v>
      </c>
      <c r="O490">
        <v>0.51</v>
      </c>
      <c r="P490">
        <v>0.8</v>
      </c>
      <c r="Q490">
        <v>156</v>
      </c>
      <c r="R490">
        <v>71500</v>
      </c>
      <c r="S490">
        <v>21</v>
      </c>
      <c r="T490">
        <v>761</v>
      </c>
      <c r="V490">
        <v>474</v>
      </c>
      <c r="W490">
        <v>118726.76</v>
      </c>
      <c r="X490">
        <v>1.08</v>
      </c>
      <c r="Y490">
        <v>6.67</v>
      </c>
      <c r="AC490" t="s">
        <v>644</v>
      </c>
    </row>
    <row r="491" spans="1:29">
      <c r="A491" t="s">
        <v>1134</v>
      </c>
      <c r="B491" t="s">
        <v>1135</v>
      </c>
      <c r="C491" t="s">
        <v>144</v>
      </c>
      <c r="D491">
        <v>52.549940999999997</v>
      </c>
      <c r="E491">
        <v>-114.66305800000001</v>
      </c>
      <c r="F491">
        <v>1780</v>
      </c>
      <c r="G491">
        <v>0.5</v>
      </c>
      <c r="H491">
        <v>6.02</v>
      </c>
      <c r="I491">
        <v>6.02</v>
      </c>
      <c r="J491">
        <v>2.0099999999999998</v>
      </c>
      <c r="K491">
        <v>1676.68</v>
      </c>
      <c r="M491">
        <v>8.0299999999999994</v>
      </c>
      <c r="N491">
        <v>10.039999999999999</v>
      </c>
      <c r="Q491">
        <v>1.04</v>
      </c>
      <c r="R491">
        <v>1024.08</v>
      </c>
      <c r="T491">
        <v>10.039999999999999</v>
      </c>
      <c r="V491">
        <v>2992.92</v>
      </c>
      <c r="W491">
        <v>4277.04</v>
      </c>
      <c r="X491">
        <v>1.004</v>
      </c>
      <c r="Y491">
        <v>7.9</v>
      </c>
      <c r="Z491">
        <v>-121.9</v>
      </c>
      <c r="AA491">
        <v>-12.96</v>
      </c>
      <c r="AB491">
        <v>0.71120000000000005</v>
      </c>
      <c r="AC491" t="s">
        <v>683</v>
      </c>
    </row>
    <row r="492" spans="1:29">
      <c r="A492" t="s">
        <v>1136</v>
      </c>
      <c r="B492" t="s">
        <v>1135</v>
      </c>
      <c r="C492" t="s">
        <v>144</v>
      </c>
      <c r="D492">
        <v>53.239125000000001</v>
      </c>
      <c r="E492">
        <v>-114.603891</v>
      </c>
      <c r="F492">
        <v>1245</v>
      </c>
      <c r="G492">
        <v>1</v>
      </c>
      <c r="H492">
        <v>32</v>
      </c>
      <c r="I492">
        <v>28</v>
      </c>
      <c r="J492">
        <v>11</v>
      </c>
      <c r="K492">
        <v>2450</v>
      </c>
      <c r="L492">
        <v>6</v>
      </c>
      <c r="M492">
        <v>5</v>
      </c>
      <c r="N492">
        <v>31</v>
      </c>
      <c r="O492">
        <v>0.03</v>
      </c>
      <c r="P492">
        <v>0</v>
      </c>
      <c r="Q492">
        <v>7</v>
      </c>
      <c r="R492">
        <v>2140</v>
      </c>
      <c r="T492">
        <v>0</v>
      </c>
      <c r="W492">
        <v>5000</v>
      </c>
      <c r="X492">
        <v>1.002</v>
      </c>
      <c r="Y492">
        <v>8.8000000000000007</v>
      </c>
      <c r="AB492">
        <v>0.70738000000000001</v>
      </c>
      <c r="AC492" t="s">
        <v>687</v>
      </c>
    </row>
    <row r="493" spans="1:29">
      <c r="A493" t="s">
        <v>1137</v>
      </c>
      <c r="B493" t="s">
        <v>1135</v>
      </c>
      <c r="C493" t="s">
        <v>144</v>
      </c>
      <c r="D493">
        <v>53.161020999999998</v>
      </c>
      <c r="E493">
        <v>-114.846424</v>
      </c>
      <c r="F493">
        <v>1426</v>
      </c>
      <c r="G493">
        <v>1</v>
      </c>
      <c r="H493">
        <v>8</v>
      </c>
      <c r="I493">
        <v>9</v>
      </c>
      <c r="J493">
        <v>3</v>
      </c>
      <c r="K493">
        <v>2040</v>
      </c>
      <c r="L493">
        <v>5</v>
      </c>
      <c r="M493">
        <v>4</v>
      </c>
      <c r="N493">
        <v>26</v>
      </c>
      <c r="O493">
        <v>0.11</v>
      </c>
      <c r="P493">
        <v>0.01</v>
      </c>
      <c r="Q493">
        <v>1</v>
      </c>
      <c r="R493">
        <v>1860</v>
      </c>
      <c r="T493">
        <v>0</v>
      </c>
      <c r="W493">
        <v>4000</v>
      </c>
      <c r="X493">
        <v>1.002</v>
      </c>
      <c r="Y493">
        <v>8.3000000000000007</v>
      </c>
      <c r="Z493">
        <v>-127</v>
      </c>
      <c r="AA493">
        <v>-15.6</v>
      </c>
      <c r="AB493">
        <v>0.70889999999999997</v>
      </c>
      <c r="AC493" t="s">
        <v>687</v>
      </c>
    </row>
    <row r="494" spans="1:29">
      <c r="A494" t="s">
        <v>1138</v>
      </c>
      <c r="B494" t="s">
        <v>1135</v>
      </c>
      <c r="C494" t="s">
        <v>144</v>
      </c>
      <c r="D494">
        <v>53.263297000000001</v>
      </c>
      <c r="E494">
        <v>-114.85811099999999</v>
      </c>
      <c r="F494">
        <v>1304</v>
      </c>
      <c r="G494">
        <v>1</v>
      </c>
      <c r="H494">
        <v>9</v>
      </c>
      <c r="I494">
        <v>22</v>
      </c>
      <c r="J494">
        <v>3</v>
      </c>
      <c r="K494">
        <v>2150</v>
      </c>
      <c r="L494">
        <v>5</v>
      </c>
      <c r="M494">
        <v>4</v>
      </c>
      <c r="N494">
        <v>26</v>
      </c>
      <c r="O494">
        <v>0.02</v>
      </c>
      <c r="P494">
        <v>0.03</v>
      </c>
      <c r="Q494">
        <v>1</v>
      </c>
      <c r="R494">
        <v>1930</v>
      </c>
      <c r="T494">
        <v>0</v>
      </c>
      <c r="W494">
        <v>4000</v>
      </c>
      <c r="X494">
        <v>1.002</v>
      </c>
      <c r="Y494">
        <v>8.5</v>
      </c>
      <c r="Z494">
        <v>-116</v>
      </c>
      <c r="AA494">
        <v>-15.8</v>
      </c>
      <c r="AB494">
        <v>0.70838999999999996</v>
      </c>
      <c r="AC494" t="s">
        <v>687</v>
      </c>
    </row>
    <row r="495" spans="1:29">
      <c r="A495" t="s">
        <v>1139</v>
      </c>
      <c r="B495" t="s">
        <v>1140</v>
      </c>
      <c r="C495" t="s">
        <v>144</v>
      </c>
      <c r="D495">
        <v>53.197913999999997</v>
      </c>
      <c r="E495">
        <v>-114.845707</v>
      </c>
      <c r="F495">
        <v>1078</v>
      </c>
      <c r="G495">
        <v>1</v>
      </c>
      <c r="H495">
        <v>163</v>
      </c>
      <c r="I495">
        <v>72</v>
      </c>
      <c r="J495">
        <v>47</v>
      </c>
      <c r="K495">
        <v>5690</v>
      </c>
      <c r="L495">
        <v>5</v>
      </c>
      <c r="M495">
        <v>43</v>
      </c>
      <c r="N495">
        <v>118</v>
      </c>
      <c r="O495">
        <v>0.01</v>
      </c>
      <c r="P495">
        <v>0.34</v>
      </c>
      <c r="Q495">
        <v>17</v>
      </c>
      <c r="R495">
        <v>8890</v>
      </c>
      <c r="T495">
        <v>0</v>
      </c>
      <c r="W495">
        <v>15000</v>
      </c>
      <c r="X495">
        <v>1.008</v>
      </c>
      <c r="Y495">
        <v>7.9</v>
      </c>
      <c r="Z495">
        <v>-99</v>
      </c>
      <c r="AA495">
        <v>-10.3</v>
      </c>
      <c r="AB495">
        <v>0.70633999999999997</v>
      </c>
      <c r="AC495" t="s">
        <v>687</v>
      </c>
    </row>
    <row r="496" spans="1:29">
      <c r="A496" t="s">
        <v>1141</v>
      </c>
      <c r="B496" t="s">
        <v>1140</v>
      </c>
      <c r="C496" t="s">
        <v>144</v>
      </c>
      <c r="D496">
        <v>53.168902000000003</v>
      </c>
      <c r="E496">
        <v>-114.833206</v>
      </c>
      <c r="F496">
        <v>1090</v>
      </c>
      <c r="G496">
        <v>1</v>
      </c>
      <c r="H496">
        <v>179</v>
      </c>
      <c r="I496">
        <v>33</v>
      </c>
      <c r="J496">
        <v>50</v>
      </c>
      <c r="K496">
        <v>6050</v>
      </c>
      <c r="L496">
        <v>21</v>
      </c>
      <c r="M496">
        <v>47</v>
      </c>
      <c r="N496">
        <v>126</v>
      </c>
      <c r="O496">
        <v>0.02</v>
      </c>
      <c r="P496">
        <v>0.42</v>
      </c>
      <c r="Q496">
        <v>21</v>
      </c>
      <c r="R496">
        <v>9590</v>
      </c>
      <c r="T496">
        <v>0</v>
      </c>
      <c r="W496">
        <v>16000</v>
      </c>
      <c r="X496">
        <v>1.0089999999999999</v>
      </c>
      <c r="Y496">
        <v>7.5</v>
      </c>
      <c r="Z496">
        <v>-100</v>
      </c>
      <c r="AA496">
        <v>-10.4</v>
      </c>
      <c r="AB496">
        <v>0.70628000000000002</v>
      </c>
      <c r="AC496" t="s">
        <v>687</v>
      </c>
    </row>
    <row r="497" spans="1:29">
      <c r="A497" t="s">
        <v>1142</v>
      </c>
      <c r="B497" t="s">
        <v>1140</v>
      </c>
      <c r="C497" t="s">
        <v>144</v>
      </c>
      <c r="D497">
        <v>53.165894999999999</v>
      </c>
      <c r="E497">
        <v>-114.81426999999999</v>
      </c>
      <c r="F497">
        <v>1076</v>
      </c>
      <c r="G497">
        <v>1</v>
      </c>
      <c r="H497">
        <v>186</v>
      </c>
      <c r="I497">
        <v>47</v>
      </c>
      <c r="J497">
        <v>52</v>
      </c>
      <c r="K497">
        <v>5990</v>
      </c>
      <c r="L497">
        <v>5</v>
      </c>
      <c r="M497">
        <v>41</v>
      </c>
      <c r="O497">
        <v>0.21</v>
      </c>
      <c r="P497">
        <v>0.34</v>
      </c>
      <c r="Q497">
        <v>21</v>
      </c>
      <c r="R497">
        <v>9500</v>
      </c>
      <c r="T497">
        <v>0</v>
      </c>
      <c r="W497">
        <v>16000</v>
      </c>
      <c r="X497">
        <v>1.008</v>
      </c>
      <c r="Y497">
        <v>8.4</v>
      </c>
      <c r="AB497">
        <v>0.70616000000000001</v>
      </c>
      <c r="AC497" t="s">
        <v>687</v>
      </c>
    </row>
    <row r="498" spans="1:29">
      <c r="A498" t="s">
        <v>1143</v>
      </c>
      <c r="B498" t="s">
        <v>1140</v>
      </c>
      <c r="C498" t="s">
        <v>144</v>
      </c>
      <c r="D498">
        <v>53.075346000000003</v>
      </c>
      <c r="E498">
        <v>-114.490253</v>
      </c>
      <c r="F498">
        <v>984</v>
      </c>
      <c r="G498">
        <v>1</v>
      </c>
      <c r="H498">
        <v>125</v>
      </c>
      <c r="I498">
        <v>34</v>
      </c>
      <c r="J498">
        <v>30</v>
      </c>
      <c r="K498">
        <v>4210</v>
      </c>
      <c r="L498">
        <v>3</v>
      </c>
      <c r="M498">
        <v>27</v>
      </c>
      <c r="N498">
        <v>72</v>
      </c>
      <c r="O498">
        <v>2.46</v>
      </c>
      <c r="P498">
        <v>0.17</v>
      </c>
      <c r="Q498">
        <v>15</v>
      </c>
      <c r="R498">
        <v>6250</v>
      </c>
      <c r="T498">
        <v>0</v>
      </c>
      <c r="W498">
        <v>11000</v>
      </c>
      <c r="X498">
        <v>1.0049999999999999</v>
      </c>
      <c r="Y498">
        <v>8</v>
      </c>
      <c r="Z498">
        <v>-101</v>
      </c>
      <c r="AA498">
        <v>-10</v>
      </c>
      <c r="AB498">
        <v>0.70577999999999996</v>
      </c>
      <c r="AC498" t="s">
        <v>687</v>
      </c>
    </row>
    <row r="499" spans="1:29">
      <c r="A499" t="s">
        <v>1144</v>
      </c>
      <c r="B499" t="s">
        <v>1140</v>
      </c>
      <c r="C499" t="s">
        <v>144</v>
      </c>
      <c r="D499">
        <v>51.436762999999999</v>
      </c>
      <c r="E499">
        <v>-111.44417799999999</v>
      </c>
      <c r="F499">
        <v>283.45999999999998</v>
      </c>
      <c r="G499">
        <v>0.7</v>
      </c>
      <c r="H499">
        <v>35</v>
      </c>
      <c r="I499">
        <v>11</v>
      </c>
      <c r="J499">
        <v>3</v>
      </c>
      <c r="K499">
        <v>1810</v>
      </c>
      <c r="L499">
        <v>1.4</v>
      </c>
      <c r="M499">
        <v>0.12</v>
      </c>
      <c r="N499">
        <v>30</v>
      </c>
      <c r="O499">
        <v>0.01</v>
      </c>
      <c r="P499">
        <v>0.08</v>
      </c>
      <c r="Q499">
        <v>1.3</v>
      </c>
      <c r="R499">
        <v>2205</v>
      </c>
      <c r="S499">
        <v>21</v>
      </c>
      <c r="T499">
        <v>59</v>
      </c>
      <c r="U499">
        <v>161</v>
      </c>
      <c r="V499">
        <v>318</v>
      </c>
      <c r="W499">
        <v>4338.34</v>
      </c>
      <c r="X499">
        <v>1.0089999999999999</v>
      </c>
      <c r="Y499">
        <v>8.48</v>
      </c>
      <c r="AC499" t="s">
        <v>644</v>
      </c>
    </row>
    <row r="500" spans="1:29">
      <c r="A500" t="s">
        <v>1145</v>
      </c>
      <c r="B500" t="s">
        <v>1140</v>
      </c>
      <c r="C500" t="s">
        <v>144</v>
      </c>
      <c r="D500">
        <v>51.629837000000002</v>
      </c>
      <c r="E500">
        <v>-111.216931</v>
      </c>
      <c r="F500">
        <v>324.92</v>
      </c>
      <c r="G500">
        <v>0.8</v>
      </c>
      <c r="H500">
        <v>26</v>
      </c>
      <c r="I500">
        <v>29</v>
      </c>
      <c r="J500">
        <v>13</v>
      </c>
      <c r="K500">
        <v>2270</v>
      </c>
      <c r="L500">
        <v>2.4</v>
      </c>
      <c r="M500">
        <v>0.04</v>
      </c>
      <c r="N500">
        <v>40</v>
      </c>
      <c r="O500">
        <v>0.02</v>
      </c>
      <c r="P500">
        <v>7.0000000000000007E-2</v>
      </c>
      <c r="Q500">
        <v>0.3</v>
      </c>
      <c r="R500">
        <v>3120</v>
      </c>
      <c r="S500">
        <v>31</v>
      </c>
      <c r="T500">
        <v>95</v>
      </c>
      <c r="U500">
        <v>259</v>
      </c>
      <c r="V500">
        <v>360</v>
      </c>
      <c r="W500">
        <v>6126.62</v>
      </c>
      <c r="X500">
        <v>1.008</v>
      </c>
      <c r="Y500">
        <v>8.6199999999999992</v>
      </c>
      <c r="AC500" t="s">
        <v>644</v>
      </c>
    </row>
    <row r="501" spans="1:29">
      <c r="A501" t="s">
        <v>1146</v>
      </c>
      <c r="B501" t="s">
        <v>1140</v>
      </c>
      <c r="C501" t="s">
        <v>144</v>
      </c>
      <c r="D501">
        <v>51.770080999999998</v>
      </c>
      <c r="E501">
        <v>-113.909823</v>
      </c>
      <c r="F501">
        <v>1197.8599999999999</v>
      </c>
      <c r="G501">
        <v>1.1000000000000001</v>
      </c>
      <c r="H501">
        <v>44</v>
      </c>
      <c r="I501">
        <v>44</v>
      </c>
      <c r="J501">
        <v>2</v>
      </c>
      <c r="K501">
        <v>4060</v>
      </c>
      <c r="L501">
        <v>3.4</v>
      </c>
      <c r="M501">
        <v>0.05</v>
      </c>
      <c r="N501">
        <v>118</v>
      </c>
      <c r="Q501">
        <v>0.3</v>
      </c>
      <c r="R501">
        <v>5192</v>
      </c>
      <c r="S501">
        <v>29</v>
      </c>
      <c r="T501">
        <v>245</v>
      </c>
      <c r="U501">
        <v>769</v>
      </c>
      <c r="V501">
        <v>1034</v>
      </c>
      <c r="W501">
        <v>11355.46</v>
      </c>
      <c r="X501">
        <v>1.0089999999999999</v>
      </c>
      <c r="Y501">
        <v>8.33</v>
      </c>
      <c r="AC501" t="s">
        <v>644</v>
      </c>
    </row>
    <row r="502" spans="1:29">
      <c r="A502" t="s">
        <v>1147</v>
      </c>
      <c r="B502" t="s">
        <v>1140</v>
      </c>
      <c r="C502" t="s">
        <v>144</v>
      </c>
      <c r="D502">
        <v>53.015318999999998</v>
      </c>
      <c r="E502">
        <v>-114.336536</v>
      </c>
      <c r="F502">
        <v>955.55</v>
      </c>
      <c r="G502">
        <v>1.3</v>
      </c>
      <c r="H502">
        <v>72</v>
      </c>
      <c r="I502">
        <v>32</v>
      </c>
      <c r="J502">
        <v>32</v>
      </c>
      <c r="K502">
        <v>4650</v>
      </c>
      <c r="L502">
        <v>3</v>
      </c>
      <c r="M502">
        <v>3.1</v>
      </c>
      <c r="N502">
        <v>48</v>
      </c>
      <c r="Q502">
        <v>8.5</v>
      </c>
      <c r="R502">
        <v>6639</v>
      </c>
      <c r="S502">
        <v>3</v>
      </c>
      <c r="T502">
        <v>48</v>
      </c>
      <c r="V502">
        <v>313</v>
      </c>
      <c r="W502">
        <v>11313.48</v>
      </c>
      <c r="X502">
        <v>1.0129999999999999</v>
      </c>
      <c r="Y502">
        <v>8.3000000000000007</v>
      </c>
      <c r="AC502" t="s">
        <v>644</v>
      </c>
    </row>
    <row r="503" spans="1:29">
      <c r="A503" t="s">
        <v>1148</v>
      </c>
      <c r="B503" t="s">
        <v>1140</v>
      </c>
      <c r="C503" t="s">
        <v>144</v>
      </c>
      <c r="D503">
        <v>53.014015999999998</v>
      </c>
      <c r="E503">
        <v>-114.50058799999999</v>
      </c>
      <c r="F503">
        <v>974.75</v>
      </c>
      <c r="G503">
        <v>1.1000000000000001</v>
      </c>
      <c r="H503">
        <v>87</v>
      </c>
      <c r="I503">
        <v>12</v>
      </c>
      <c r="J503">
        <v>6</v>
      </c>
      <c r="K503">
        <v>2900</v>
      </c>
      <c r="L503">
        <v>1.8</v>
      </c>
      <c r="M503">
        <v>2.4</v>
      </c>
      <c r="N503">
        <v>24</v>
      </c>
      <c r="Q503">
        <v>2.8</v>
      </c>
      <c r="R503">
        <v>3536</v>
      </c>
      <c r="S503">
        <v>7</v>
      </c>
      <c r="T503">
        <v>24</v>
      </c>
      <c r="U503">
        <v>85</v>
      </c>
      <c r="V503">
        <v>1406</v>
      </c>
      <c r="W503">
        <v>7256.84</v>
      </c>
      <c r="X503">
        <v>1.01</v>
      </c>
      <c r="Y503">
        <v>8.33</v>
      </c>
      <c r="AC503" t="s">
        <v>644</v>
      </c>
    </row>
    <row r="504" spans="1:29">
      <c r="A504" t="s">
        <v>1149</v>
      </c>
      <c r="B504" t="s">
        <v>1140</v>
      </c>
      <c r="C504" t="s">
        <v>144</v>
      </c>
      <c r="D504">
        <v>53.057713999999997</v>
      </c>
      <c r="E504">
        <v>-113.738483</v>
      </c>
      <c r="F504">
        <v>685.8</v>
      </c>
      <c r="G504">
        <v>1.4</v>
      </c>
      <c r="H504">
        <v>141</v>
      </c>
      <c r="I504">
        <v>35</v>
      </c>
      <c r="J504">
        <v>29</v>
      </c>
      <c r="K504">
        <v>5200</v>
      </c>
      <c r="L504">
        <v>2.6</v>
      </c>
      <c r="M504">
        <v>1.9</v>
      </c>
      <c r="N504">
        <v>59</v>
      </c>
      <c r="P504">
        <v>0.5</v>
      </c>
      <c r="Q504">
        <v>9.4</v>
      </c>
      <c r="R504">
        <v>8244</v>
      </c>
      <c r="S504">
        <v>27</v>
      </c>
      <c r="T504">
        <v>48</v>
      </c>
      <c r="V504">
        <v>350</v>
      </c>
      <c r="W504">
        <v>14026.5</v>
      </c>
      <c r="X504">
        <v>1.0149999999999999</v>
      </c>
      <c r="Y504">
        <v>7.4</v>
      </c>
      <c r="AC504" t="s">
        <v>644</v>
      </c>
    </row>
    <row r="505" spans="1:29">
      <c r="A505" t="s">
        <v>1150</v>
      </c>
      <c r="B505" t="s">
        <v>1140</v>
      </c>
      <c r="C505" t="s">
        <v>144</v>
      </c>
      <c r="D505">
        <v>53.065311000000001</v>
      </c>
      <c r="E505">
        <v>-113.75017800000001</v>
      </c>
      <c r="F505">
        <v>715.67</v>
      </c>
      <c r="G505">
        <v>1.2</v>
      </c>
      <c r="H505">
        <v>108</v>
      </c>
      <c r="I505">
        <v>24</v>
      </c>
      <c r="J505">
        <v>33</v>
      </c>
      <c r="K505">
        <v>4775</v>
      </c>
      <c r="L505">
        <v>3.7</v>
      </c>
      <c r="M505">
        <v>9.1</v>
      </c>
      <c r="N505">
        <v>100</v>
      </c>
      <c r="Q505">
        <v>7.6</v>
      </c>
      <c r="R505">
        <v>7100</v>
      </c>
      <c r="S505">
        <v>35</v>
      </c>
      <c r="T505">
        <v>19</v>
      </c>
      <c r="U505">
        <v>220</v>
      </c>
      <c r="V505">
        <v>273</v>
      </c>
      <c r="W505">
        <v>12482.95</v>
      </c>
      <c r="X505">
        <v>1.01</v>
      </c>
      <c r="Y505">
        <v>8.08</v>
      </c>
      <c r="AC505" t="s">
        <v>644</v>
      </c>
    </row>
    <row r="506" spans="1:29">
      <c r="A506" t="s">
        <v>1151</v>
      </c>
      <c r="B506" t="s">
        <v>1140</v>
      </c>
      <c r="C506" t="s">
        <v>144</v>
      </c>
      <c r="D506">
        <v>53.027912000000001</v>
      </c>
      <c r="E506">
        <v>-114.691751</v>
      </c>
      <c r="F506">
        <v>1176.53</v>
      </c>
      <c r="G506">
        <v>1</v>
      </c>
      <c r="H506">
        <v>94</v>
      </c>
      <c r="I506">
        <v>19</v>
      </c>
      <c r="J506">
        <v>22</v>
      </c>
      <c r="K506">
        <v>4300</v>
      </c>
      <c r="L506">
        <v>2.6</v>
      </c>
      <c r="M506">
        <v>23</v>
      </c>
      <c r="N506">
        <v>78</v>
      </c>
      <c r="O506">
        <v>0.13</v>
      </c>
      <c r="Q506">
        <v>12</v>
      </c>
      <c r="R506">
        <v>6478</v>
      </c>
      <c r="S506">
        <v>33</v>
      </c>
      <c r="T506">
        <v>16</v>
      </c>
      <c r="U506">
        <v>157</v>
      </c>
      <c r="V506">
        <v>372</v>
      </c>
      <c r="W506">
        <v>11409.02</v>
      </c>
      <c r="X506">
        <v>1.0109999999999999</v>
      </c>
      <c r="Y506">
        <v>8.76</v>
      </c>
      <c r="AC506" t="s">
        <v>644</v>
      </c>
    </row>
    <row r="507" spans="1:29">
      <c r="A507" t="s">
        <v>1152</v>
      </c>
      <c r="B507" t="s">
        <v>1140</v>
      </c>
      <c r="C507" t="s">
        <v>144</v>
      </c>
      <c r="D507">
        <v>54.174460000000003</v>
      </c>
      <c r="E507">
        <v>-114.235321</v>
      </c>
      <c r="F507">
        <v>326.14</v>
      </c>
      <c r="G507">
        <v>0.3</v>
      </c>
      <c r="H507">
        <v>13</v>
      </c>
      <c r="I507">
        <v>6.8</v>
      </c>
      <c r="J507">
        <v>3</v>
      </c>
      <c r="K507">
        <v>470</v>
      </c>
      <c r="L507">
        <v>1.1000000000000001</v>
      </c>
      <c r="M507">
        <v>0.1</v>
      </c>
      <c r="N507">
        <v>13</v>
      </c>
      <c r="P507">
        <v>0.03</v>
      </c>
      <c r="Q507">
        <v>0.3</v>
      </c>
      <c r="R507">
        <v>400</v>
      </c>
      <c r="S507">
        <v>2</v>
      </c>
      <c r="T507">
        <v>156</v>
      </c>
      <c r="U507">
        <v>115</v>
      </c>
      <c r="V507">
        <v>374</v>
      </c>
      <c r="W507">
        <v>1432.51</v>
      </c>
      <c r="X507">
        <v>1.004</v>
      </c>
      <c r="Y507">
        <v>8.25</v>
      </c>
      <c r="AC507" t="s">
        <v>644</v>
      </c>
    </row>
    <row r="508" spans="1:29">
      <c r="A508" t="s">
        <v>1153</v>
      </c>
      <c r="B508" t="s">
        <v>1154</v>
      </c>
      <c r="C508" t="s">
        <v>643</v>
      </c>
      <c r="D508">
        <v>54.488475000000001</v>
      </c>
      <c r="E508">
        <v>-115.42855299999999</v>
      </c>
      <c r="F508">
        <v>2815</v>
      </c>
      <c r="G508">
        <v>10.59</v>
      </c>
      <c r="H508">
        <v>2003.59</v>
      </c>
      <c r="I508">
        <v>451.07</v>
      </c>
      <c r="J508">
        <v>325.19</v>
      </c>
      <c r="K508">
        <v>27064.2</v>
      </c>
      <c r="L508">
        <v>40.49</v>
      </c>
      <c r="M508">
        <v>0.7</v>
      </c>
      <c r="N508">
        <v>114.34</v>
      </c>
      <c r="Q508">
        <v>104.8</v>
      </c>
      <c r="R508">
        <v>41960</v>
      </c>
      <c r="T508">
        <v>1573.5</v>
      </c>
      <c r="V508">
        <v>297.92</v>
      </c>
      <c r="W508">
        <v>74164.3</v>
      </c>
      <c r="X508">
        <v>1.0489999999999999</v>
      </c>
      <c r="Y508">
        <v>7.6</v>
      </c>
      <c r="Z508">
        <v>-98</v>
      </c>
      <c r="AA508">
        <v>-8.1999999999999993</v>
      </c>
      <c r="AB508">
        <v>0.70992</v>
      </c>
      <c r="AC508" t="s">
        <v>680</v>
      </c>
    </row>
    <row r="509" spans="1:29">
      <c r="A509" t="s">
        <v>1155</v>
      </c>
      <c r="B509" t="s">
        <v>1154</v>
      </c>
      <c r="C509" t="s">
        <v>643</v>
      </c>
      <c r="D509">
        <v>55.077986000000003</v>
      </c>
      <c r="E509">
        <v>-115.67610500000001</v>
      </c>
      <c r="F509">
        <v>2280.8000000000002</v>
      </c>
      <c r="G509">
        <v>2.0099999999999998</v>
      </c>
      <c r="H509">
        <v>1313.22</v>
      </c>
      <c r="I509">
        <v>80.42</v>
      </c>
      <c r="J509">
        <v>237.19</v>
      </c>
      <c r="K509">
        <v>7696.08</v>
      </c>
      <c r="L509">
        <v>6.76</v>
      </c>
      <c r="M509">
        <v>0.19</v>
      </c>
      <c r="N509">
        <v>34.31</v>
      </c>
      <c r="Q509">
        <v>55.79</v>
      </c>
      <c r="R509">
        <v>14252</v>
      </c>
      <c r="T509">
        <v>1252.1400000000001</v>
      </c>
      <c r="V509">
        <v>303.36</v>
      </c>
      <c r="W509">
        <v>25551.8</v>
      </c>
      <c r="X509">
        <v>1.018</v>
      </c>
      <c r="Y509">
        <v>7.5</v>
      </c>
      <c r="Z509">
        <v>-114</v>
      </c>
      <c r="AA509">
        <v>-12.5</v>
      </c>
      <c r="AB509">
        <v>0.71184400000000003</v>
      </c>
      <c r="AC509" t="s">
        <v>680</v>
      </c>
    </row>
    <row r="510" spans="1:29">
      <c r="A510" t="s">
        <v>1156</v>
      </c>
      <c r="B510" t="s">
        <v>1154</v>
      </c>
      <c r="C510" t="s">
        <v>643</v>
      </c>
      <c r="D510">
        <v>55.077986000000003</v>
      </c>
      <c r="E510">
        <v>-115.67610500000001</v>
      </c>
      <c r="F510">
        <v>2280.8000000000002</v>
      </c>
      <c r="G510">
        <v>1.96</v>
      </c>
      <c r="H510">
        <v>1343.76</v>
      </c>
      <c r="I510">
        <v>83.48</v>
      </c>
      <c r="J510">
        <v>242.28</v>
      </c>
      <c r="K510">
        <v>7909.86</v>
      </c>
      <c r="L510">
        <v>6.83</v>
      </c>
      <c r="M510">
        <v>0.19</v>
      </c>
      <c r="N510">
        <v>34.51</v>
      </c>
      <c r="Q510">
        <v>54.87</v>
      </c>
      <c r="R510">
        <v>13743</v>
      </c>
      <c r="T510">
        <v>1252.1400000000001</v>
      </c>
      <c r="V510">
        <v>300.31</v>
      </c>
      <c r="W510">
        <v>25348.2</v>
      </c>
      <c r="X510">
        <v>1.018</v>
      </c>
      <c r="Y510">
        <v>7.53</v>
      </c>
      <c r="Z510">
        <v>-113</v>
      </c>
      <c r="AA510">
        <v>-12.5</v>
      </c>
      <c r="AB510">
        <v>0.71188300000000004</v>
      </c>
      <c r="AC510" t="s">
        <v>680</v>
      </c>
    </row>
    <row r="511" spans="1:29">
      <c r="A511" t="s">
        <v>1157</v>
      </c>
      <c r="B511" t="s">
        <v>1154</v>
      </c>
      <c r="C511" t="s">
        <v>643</v>
      </c>
      <c r="D511">
        <v>55.68009</v>
      </c>
      <c r="E511">
        <v>-117.143034</v>
      </c>
      <c r="F511">
        <v>2302</v>
      </c>
      <c r="G511">
        <v>23.26</v>
      </c>
      <c r="H511">
        <v>21977.200000000001</v>
      </c>
      <c r="I511">
        <v>1087.17</v>
      </c>
      <c r="J511">
        <v>2338</v>
      </c>
      <c r="K511">
        <v>88610.2</v>
      </c>
      <c r="L511">
        <v>24.9</v>
      </c>
      <c r="M511">
        <v>8.5500000000000007</v>
      </c>
      <c r="N511">
        <v>572.80999999999995</v>
      </c>
      <c r="O511">
        <v>80.540000000000006</v>
      </c>
      <c r="P511">
        <v>5.14</v>
      </c>
      <c r="Q511">
        <v>792.58</v>
      </c>
      <c r="R511">
        <v>184702</v>
      </c>
      <c r="T511">
        <v>818.3</v>
      </c>
      <c r="V511">
        <v>67.8</v>
      </c>
      <c r="W511">
        <v>289912</v>
      </c>
      <c r="X511">
        <v>1.169</v>
      </c>
      <c r="Y511">
        <v>6.17</v>
      </c>
      <c r="Z511">
        <v>-47</v>
      </c>
      <c r="AA511">
        <v>-3</v>
      </c>
      <c r="AB511">
        <v>0.72037200000000001</v>
      </c>
      <c r="AC511" t="s">
        <v>680</v>
      </c>
    </row>
    <row r="512" spans="1:29">
      <c r="A512" t="s">
        <v>1158</v>
      </c>
      <c r="B512" t="s">
        <v>1154</v>
      </c>
      <c r="C512" t="s">
        <v>643</v>
      </c>
      <c r="D512">
        <v>54.582979999999999</v>
      </c>
      <c r="E512">
        <v>-117.438622</v>
      </c>
      <c r="F512">
        <v>3383.5</v>
      </c>
      <c r="G512">
        <v>8.01</v>
      </c>
      <c r="H512">
        <v>578.76</v>
      </c>
      <c r="I512">
        <v>608.58000000000004</v>
      </c>
      <c r="J512">
        <v>74.02</v>
      </c>
      <c r="K512">
        <v>15420</v>
      </c>
      <c r="L512">
        <v>38.86</v>
      </c>
      <c r="M512">
        <v>1.45</v>
      </c>
      <c r="N512">
        <v>48.83</v>
      </c>
      <c r="Q512">
        <v>30.84</v>
      </c>
      <c r="R512">
        <v>23541.200000000001</v>
      </c>
      <c r="T512">
        <v>308.39999999999998</v>
      </c>
      <c r="V512">
        <v>485.22</v>
      </c>
      <c r="W512">
        <v>42559.199999999997</v>
      </c>
      <c r="X512">
        <v>1.028</v>
      </c>
      <c r="Y512">
        <v>7.9</v>
      </c>
      <c r="Z512">
        <v>-119</v>
      </c>
      <c r="AA512">
        <v>-8.6</v>
      </c>
      <c r="AB512">
        <v>0.709843</v>
      </c>
      <c r="AC512" t="s">
        <v>680</v>
      </c>
    </row>
    <row r="513" spans="1:29">
      <c r="A513" t="s">
        <v>1159</v>
      </c>
      <c r="B513" t="s">
        <v>1154</v>
      </c>
      <c r="C513" t="s">
        <v>643</v>
      </c>
      <c r="D513">
        <v>54.339593999999998</v>
      </c>
      <c r="E513">
        <v>-115.75470799999999</v>
      </c>
      <c r="F513">
        <v>2654.2</v>
      </c>
      <c r="G513">
        <v>19</v>
      </c>
      <c r="H513">
        <v>1880</v>
      </c>
      <c r="I513">
        <v>456</v>
      </c>
      <c r="J513">
        <v>186</v>
      </c>
      <c r="K513">
        <v>28700</v>
      </c>
      <c r="L513">
        <v>34</v>
      </c>
      <c r="M513">
        <v>0.3</v>
      </c>
      <c r="N513">
        <v>116</v>
      </c>
      <c r="O513">
        <v>2</v>
      </c>
      <c r="P513">
        <v>0.1</v>
      </c>
      <c r="Q513">
        <v>59</v>
      </c>
      <c r="R513">
        <v>46600</v>
      </c>
      <c r="S513">
        <v>12</v>
      </c>
      <c r="T513">
        <v>1660</v>
      </c>
      <c r="V513">
        <v>298</v>
      </c>
      <c r="W513">
        <v>79254.89</v>
      </c>
      <c r="X513">
        <v>1.054</v>
      </c>
      <c r="Y513">
        <v>7.5</v>
      </c>
      <c r="AC513" t="s">
        <v>644</v>
      </c>
    </row>
    <row r="514" spans="1:29">
      <c r="A514" t="s">
        <v>1160</v>
      </c>
      <c r="B514" t="s">
        <v>1154</v>
      </c>
      <c r="C514" t="s">
        <v>643</v>
      </c>
      <c r="D514">
        <v>54.481140000000003</v>
      </c>
      <c r="E514">
        <v>-115.611949</v>
      </c>
      <c r="F514">
        <v>2776.12</v>
      </c>
      <c r="G514">
        <v>26.4</v>
      </c>
      <c r="H514">
        <v>4690</v>
      </c>
      <c r="I514">
        <v>1560</v>
      </c>
      <c r="J514">
        <v>607</v>
      </c>
      <c r="K514">
        <v>65000</v>
      </c>
      <c r="L514">
        <v>123</v>
      </c>
      <c r="N514">
        <v>291</v>
      </c>
      <c r="O514">
        <v>42</v>
      </c>
      <c r="P514">
        <v>0.01</v>
      </c>
      <c r="Q514">
        <v>232</v>
      </c>
      <c r="R514">
        <v>113000</v>
      </c>
      <c r="S514">
        <v>28</v>
      </c>
      <c r="T514">
        <v>914</v>
      </c>
      <c r="V514">
        <v>218</v>
      </c>
      <c r="W514">
        <v>186998.81</v>
      </c>
      <c r="X514">
        <v>1.1240000000000001</v>
      </c>
      <c r="Y514">
        <v>6.9</v>
      </c>
      <c r="AC514" t="s">
        <v>644</v>
      </c>
    </row>
    <row r="515" spans="1:29">
      <c r="A515" t="s">
        <v>1161</v>
      </c>
      <c r="B515" t="s">
        <v>1154</v>
      </c>
      <c r="C515" t="s">
        <v>643</v>
      </c>
      <c r="D515">
        <v>54.504753999999998</v>
      </c>
      <c r="E515">
        <v>-116.67743299999999</v>
      </c>
      <c r="F515">
        <v>2948.94</v>
      </c>
      <c r="G515">
        <v>42</v>
      </c>
      <c r="H515">
        <v>3190</v>
      </c>
      <c r="I515">
        <v>2800</v>
      </c>
      <c r="J515">
        <v>277</v>
      </c>
      <c r="K515">
        <v>60000</v>
      </c>
      <c r="L515">
        <v>170</v>
      </c>
      <c r="M515">
        <v>0.74</v>
      </c>
      <c r="N515">
        <v>315</v>
      </c>
      <c r="P515">
        <v>1.5</v>
      </c>
      <c r="Q515">
        <v>150</v>
      </c>
      <c r="R515">
        <v>107100</v>
      </c>
      <c r="S515">
        <v>47</v>
      </c>
      <c r="T515">
        <v>297</v>
      </c>
      <c r="V515">
        <v>245</v>
      </c>
      <c r="W515">
        <v>176951.86</v>
      </c>
      <c r="X515">
        <v>1.1220000000000001</v>
      </c>
      <c r="Y515">
        <v>6.93</v>
      </c>
      <c r="AC515" t="s">
        <v>644</v>
      </c>
    </row>
    <row r="516" spans="1:29">
      <c r="A516" t="s">
        <v>1162</v>
      </c>
      <c r="B516" t="s">
        <v>1154</v>
      </c>
      <c r="C516" t="s">
        <v>643</v>
      </c>
      <c r="D516">
        <v>54.590949999999999</v>
      </c>
      <c r="E516">
        <v>-115.80060899999999</v>
      </c>
      <c r="F516">
        <v>2756.92</v>
      </c>
      <c r="G516">
        <v>40</v>
      </c>
      <c r="H516">
        <v>2985</v>
      </c>
      <c r="I516">
        <v>1890</v>
      </c>
      <c r="J516">
        <v>400</v>
      </c>
      <c r="K516">
        <v>72000</v>
      </c>
      <c r="L516">
        <v>135</v>
      </c>
      <c r="M516">
        <v>1.1000000000000001</v>
      </c>
      <c r="N516">
        <v>322</v>
      </c>
      <c r="P516">
        <v>1.8</v>
      </c>
      <c r="Q516">
        <v>140</v>
      </c>
      <c r="R516">
        <v>117690</v>
      </c>
      <c r="S516">
        <v>41</v>
      </c>
      <c r="T516">
        <v>1390</v>
      </c>
      <c r="V516">
        <v>225</v>
      </c>
      <c r="W516">
        <v>195930.77</v>
      </c>
      <c r="X516">
        <v>1.133</v>
      </c>
      <c r="Y516">
        <v>7.3</v>
      </c>
      <c r="AC516" t="s">
        <v>644</v>
      </c>
    </row>
    <row r="517" spans="1:29">
      <c r="A517" t="s">
        <v>1163</v>
      </c>
      <c r="B517" t="s">
        <v>1154</v>
      </c>
      <c r="C517" t="s">
        <v>643</v>
      </c>
      <c r="D517">
        <v>54.641452000000001</v>
      </c>
      <c r="E517">
        <v>-117.53997099999999</v>
      </c>
      <c r="F517">
        <v>3501.54</v>
      </c>
      <c r="G517">
        <v>37</v>
      </c>
      <c r="H517">
        <v>1790</v>
      </c>
      <c r="I517">
        <v>1700</v>
      </c>
      <c r="J517">
        <v>154</v>
      </c>
      <c r="K517">
        <v>50600</v>
      </c>
      <c r="L517">
        <v>125</v>
      </c>
      <c r="M517">
        <v>1.5</v>
      </c>
      <c r="N517">
        <v>175</v>
      </c>
      <c r="O517">
        <v>4.9000000000000004</v>
      </c>
      <c r="Q517">
        <v>66</v>
      </c>
      <c r="R517">
        <v>83700</v>
      </c>
      <c r="S517">
        <v>21</v>
      </c>
      <c r="T517">
        <v>729</v>
      </c>
      <c r="V517">
        <v>343</v>
      </c>
      <c r="W517">
        <v>139205.29999999999</v>
      </c>
      <c r="X517">
        <v>1.093</v>
      </c>
      <c r="Y517">
        <v>6.24</v>
      </c>
      <c r="AC517" t="s">
        <v>644</v>
      </c>
    </row>
    <row r="518" spans="1:29">
      <c r="A518" t="s">
        <v>1164</v>
      </c>
      <c r="B518" t="s">
        <v>1154</v>
      </c>
      <c r="C518" t="s">
        <v>643</v>
      </c>
      <c r="D518">
        <v>54.815930000000002</v>
      </c>
      <c r="E518">
        <v>-115.57490900000001</v>
      </c>
      <c r="F518">
        <v>2677.67</v>
      </c>
      <c r="G518">
        <v>27</v>
      </c>
      <c r="H518">
        <v>4240</v>
      </c>
      <c r="I518">
        <v>754</v>
      </c>
      <c r="J518">
        <v>656</v>
      </c>
      <c r="K518">
        <v>58500</v>
      </c>
      <c r="L518">
        <v>74</v>
      </c>
      <c r="M518">
        <v>1</v>
      </c>
      <c r="N518">
        <v>242</v>
      </c>
      <c r="P518">
        <v>1.2</v>
      </c>
      <c r="Q518">
        <v>191</v>
      </c>
      <c r="R518">
        <v>102000</v>
      </c>
      <c r="S518">
        <v>27</v>
      </c>
      <c r="T518">
        <v>774</v>
      </c>
      <c r="V518">
        <v>146</v>
      </c>
      <c r="W518">
        <v>168553.97</v>
      </c>
      <c r="X518">
        <v>1.1160000000000001</v>
      </c>
      <c r="Y518">
        <v>6.2</v>
      </c>
      <c r="AC518" t="s">
        <v>644</v>
      </c>
    </row>
    <row r="519" spans="1:29">
      <c r="A519" t="s">
        <v>1165</v>
      </c>
      <c r="B519" t="s">
        <v>1154</v>
      </c>
      <c r="C519" t="s">
        <v>643</v>
      </c>
      <c r="D519">
        <v>54.845891000000002</v>
      </c>
      <c r="E519">
        <v>-115.636088</v>
      </c>
      <c r="F519">
        <v>2628.9</v>
      </c>
      <c r="G519">
        <v>83</v>
      </c>
      <c r="H519">
        <v>24300</v>
      </c>
      <c r="I519">
        <v>4600</v>
      </c>
      <c r="J519">
        <v>2000</v>
      </c>
      <c r="K519">
        <v>57400</v>
      </c>
      <c r="L519">
        <v>92</v>
      </c>
      <c r="M519">
        <v>2.7</v>
      </c>
      <c r="N519">
        <v>388</v>
      </c>
      <c r="O519">
        <v>1</v>
      </c>
      <c r="P519">
        <v>20</v>
      </c>
      <c r="Q519">
        <v>524</v>
      </c>
      <c r="R519">
        <v>136600</v>
      </c>
      <c r="S519">
        <v>7</v>
      </c>
      <c r="T519">
        <v>706</v>
      </c>
      <c r="V519">
        <v>95</v>
      </c>
      <c r="W519">
        <v>221462.92</v>
      </c>
      <c r="X519">
        <v>1.1559999999999999</v>
      </c>
      <c r="Y519">
        <v>6.53</v>
      </c>
      <c r="AC519" t="s">
        <v>644</v>
      </c>
    </row>
    <row r="520" spans="1:29">
      <c r="A520" t="s">
        <v>1166</v>
      </c>
      <c r="B520" t="s">
        <v>1154</v>
      </c>
      <c r="C520" t="s">
        <v>643</v>
      </c>
      <c r="D520">
        <v>55.042064000000003</v>
      </c>
      <c r="E520">
        <v>-116.616461</v>
      </c>
      <c r="F520">
        <v>2711.81</v>
      </c>
      <c r="G520">
        <v>32</v>
      </c>
      <c r="H520">
        <v>10900</v>
      </c>
      <c r="I520">
        <v>1560</v>
      </c>
      <c r="J520">
        <v>1140</v>
      </c>
      <c r="K520">
        <v>73600</v>
      </c>
      <c r="L520">
        <v>99</v>
      </c>
      <c r="N520">
        <v>267</v>
      </c>
      <c r="O520">
        <v>3.9</v>
      </c>
      <c r="P520">
        <v>0.1</v>
      </c>
      <c r="Q520">
        <v>460</v>
      </c>
      <c r="R520">
        <v>139000</v>
      </c>
      <c r="S520">
        <v>20</v>
      </c>
      <c r="T520">
        <v>588</v>
      </c>
      <c r="V520">
        <v>251</v>
      </c>
      <c r="W520">
        <v>227977.67</v>
      </c>
      <c r="X520">
        <v>1.149</v>
      </c>
      <c r="Y520">
        <v>7.06</v>
      </c>
      <c r="AC520" t="s">
        <v>644</v>
      </c>
    </row>
    <row r="521" spans="1:29">
      <c r="A521" t="s">
        <v>1167</v>
      </c>
      <c r="B521" t="s">
        <v>1154</v>
      </c>
      <c r="C521" t="s">
        <v>643</v>
      </c>
      <c r="D521">
        <v>55.5032</v>
      </c>
      <c r="E521">
        <v>-116.882139</v>
      </c>
      <c r="F521">
        <v>2383.23</v>
      </c>
      <c r="G521">
        <v>30</v>
      </c>
      <c r="H521">
        <v>24900</v>
      </c>
      <c r="I521">
        <v>2380</v>
      </c>
      <c r="J521">
        <v>1430</v>
      </c>
      <c r="K521">
        <v>85300</v>
      </c>
      <c r="N521">
        <v>252</v>
      </c>
      <c r="O521">
        <v>82</v>
      </c>
      <c r="P521">
        <v>52</v>
      </c>
      <c r="Q521">
        <v>735</v>
      </c>
      <c r="R521">
        <v>183000</v>
      </c>
      <c r="S521">
        <v>5</v>
      </c>
      <c r="T521">
        <v>248</v>
      </c>
      <c r="V521">
        <v>216</v>
      </c>
      <c r="W521">
        <v>297623.63</v>
      </c>
      <c r="X521">
        <v>1.179</v>
      </c>
      <c r="Y521">
        <v>5.59</v>
      </c>
      <c r="AC521" t="s">
        <v>644</v>
      </c>
    </row>
    <row r="522" spans="1:29">
      <c r="A522" t="s">
        <v>1168</v>
      </c>
      <c r="B522" t="s">
        <v>1154</v>
      </c>
      <c r="C522" t="s">
        <v>643</v>
      </c>
      <c r="D522">
        <v>55.761730999999997</v>
      </c>
      <c r="E522">
        <v>-115.278076</v>
      </c>
      <c r="F522">
        <v>1748.03</v>
      </c>
      <c r="G522">
        <v>64</v>
      </c>
      <c r="H522">
        <v>19050</v>
      </c>
      <c r="I522">
        <v>1250</v>
      </c>
      <c r="J522">
        <v>2040</v>
      </c>
      <c r="K522">
        <v>53000</v>
      </c>
      <c r="L522">
        <v>28</v>
      </c>
      <c r="M522">
        <v>3.4</v>
      </c>
      <c r="N522">
        <v>447</v>
      </c>
      <c r="O522">
        <v>3.3</v>
      </c>
      <c r="P522">
        <v>4.7</v>
      </c>
      <c r="Q522">
        <v>375</v>
      </c>
      <c r="R522">
        <v>118570</v>
      </c>
      <c r="S522">
        <v>7</v>
      </c>
      <c r="T522">
        <v>772</v>
      </c>
      <c r="V522">
        <v>349</v>
      </c>
      <c r="W522">
        <v>192871.28</v>
      </c>
      <c r="X522">
        <v>1.1339999999999999</v>
      </c>
      <c r="Y522">
        <v>6.76</v>
      </c>
      <c r="AC522" t="s">
        <v>644</v>
      </c>
    </row>
    <row r="523" spans="1:29">
      <c r="A523" t="s">
        <v>1169</v>
      </c>
      <c r="B523" t="s">
        <v>1154</v>
      </c>
      <c r="C523" t="s">
        <v>643</v>
      </c>
      <c r="D523">
        <v>55.770443</v>
      </c>
      <c r="E523">
        <v>-115.32601200000001</v>
      </c>
      <c r="F523">
        <v>1770.89</v>
      </c>
      <c r="G523">
        <v>33</v>
      </c>
      <c r="H523">
        <v>21900</v>
      </c>
      <c r="I523">
        <v>1130</v>
      </c>
      <c r="J523">
        <v>2500</v>
      </c>
      <c r="K523">
        <v>44400</v>
      </c>
      <c r="L523">
        <v>27</v>
      </c>
      <c r="M523">
        <v>2.4</v>
      </c>
      <c r="N523">
        <v>426</v>
      </c>
      <c r="O523">
        <v>4.5</v>
      </c>
      <c r="P523">
        <v>3.3</v>
      </c>
      <c r="Q523">
        <v>410</v>
      </c>
      <c r="R523">
        <v>112600</v>
      </c>
      <c r="S523">
        <v>5</v>
      </c>
      <c r="T523">
        <v>1560</v>
      </c>
      <c r="V523">
        <v>458</v>
      </c>
      <c r="W523">
        <v>183430.94</v>
      </c>
      <c r="X523">
        <v>1.1319999999999999</v>
      </c>
      <c r="Y523">
        <v>6.68</v>
      </c>
      <c r="AC523" t="s">
        <v>644</v>
      </c>
    </row>
    <row r="524" spans="1:29">
      <c r="A524" t="s">
        <v>1170</v>
      </c>
      <c r="B524" t="s">
        <v>1154</v>
      </c>
      <c r="C524" t="s">
        <v>643</v>
      </c>
      <c r="D524">
        <v>56.425421999999998</v>
      </c>
      <c r="E524">
        <v>-115.96917000000001</v>
      </c>
      <c r="F524">
        <v>1555.39</v>
      </c>
      <c r="G524">
        <v>17</v>
      </c>
      <c r="H524">
        <v>11850</v>
      </c>
      <c r="I524">
        <v>450</v>
      </c>
      <c r="J524">
        <v>1890</v>
      </c>
      <c r="K524">
        <v>49000</v>
      </c>
      <c r="L524">
        <v>24</v>
      </c>
      <c r="M524">
        <v>0.8</v>
      </c>
      <c r="N524">
        <v>320</v>
      </c>
      <c r="O524">
        <v>0.3</v>
      </c>
      <c r="P524">
        <v>3.1</v>
      </c>
      <c r="Q524">
        <v>210</v>
      </c>
      <c r="R524">
        <v>101700</v>
      </c>
      <c r="S524">
        <v>11</v>
      </c>
      <c r="T524">
        <v>943</v>
      </c>
      <c r="V524">
        <v>93</v>
      </c>
      <c r="W524">
        <v>166125.67000000001</v>
      </c>
      <c r="X524">
        <v>1.121</v>
      </c>
      <c r="Y524">
        <v>6.96</v>
      </c>
      <c r="AC524" t="s">
        <v>644</v>
      </c>
    </row>
    <row r="525" spans="1:29">
      <c r="A525" t="s">
        <v>1171</v>
      </c>
      <c r="B525" t="s">
        <v>1154</v>
      </c>
      <c r="C525" t="s">
        <v>643</v>
      </c>
      <c r="D525">
        <v>56.469172999999998</v>
      </c>
      <c r="E525">
        <v>-116.259381</v>
      </c>
      <c r="F525">
        <v>1591.06</v>
      </c>
      <c r="G525">
        <v>27</v>
      </c>
      <c r="H525">
        <v>16760</v>
      </c>
      <c r="I525">
        <v>480</v>
      </c>
      <c r="J525">
        <v>127</v>
      </c>
      <c r="K525">
        <v>56000</v>
      </c>
      <c r="L525">
        <v>25</v>
      </c>
      <c r="M525">
        <v>0.91</v>
      </c>
      <c r="N525">
        <v>334</v>
      </c>
      <c r="O525">
        <v>0.9</v>
      </c>
      <c r="P525">
        <v>3.9</v>
      </c>
      <c r="Q525">
        <v>280</v>
      </c>
      <c r="R525">
        <v>102800</v>
      </c>
      <c r="S525">
        <v>14</v>
      </c>
      <c r="T525">
        <v>1100</v>
      </c>
      <c r="V525">
        <v>74</v>
      </c>
      <c r="W525">
        <v>169024.73</v>
      </c>
      <c r="X525">
        <v>1.119</v>
      </c>
      <c r="Y525">
        <v>7.15</v>
      </c>
      <c r="AC525" t="s">
        <v>644</v>
      </c>
    </row>
    <row r="526" spans="1:29">
      <c r="A526" t="s">
        <v>1172</v>
      </c>
      <c r="B526" t="s">
        <v>1154</v>
      </c>
      <c r="C526" t="s">
        <v>643</v>
      </c>
      <c r="D526">
        <v>56.503155999999997</v>
      </c>
      <c r="E526">
        <v>-116.300783</v>
      </c>
      <c r="F526">
        <v>1623.06</v>
      </c>
      <c r="G526">
        <v>26</v>
      </c>
      <c r="H526">
        <v>13380</v>
      </c>
      <c r="I526">
        <v>545</v>
      </c>
      <c r="J526">
        <v>2490</v>
      </c>
      <c r="K526">
        <v>47000</v>
      </c>
      <c r="L526">
        <v>24</v>
      </c>
      <c r="M526">
        <v>1.2</v>
      </c>
      <c r="N526">
        <v>334</v>
      </c>
      <c r="Q526">
        <v>300</v>
      </c>
      <c r="R526">
        <v>100900</v>
      </c>
      <c r="S526">
        <v>12</v>
      </c>
      <c r="T526">
        <v>1264</v>
      </c>
      <c r="V526">
        <v>89</v>
      </c>
      <c r="W526">
        <v>164537.5</v>
      </c>
      <c r="X526">
        <v>1.1220000000000001</v>
      </c>
      <c r="Y526">
        <v>6.82</v>
      </c>
      <c r="AC526" t="s">
        <v>644</v>
      </c>
    </row>
    <row r="527" spans="1:29">
      <c r="A527" t="s">
        <v>1173</v>
      </c>
      <c r="B527" t="s">
        <v>1154</v>
      </c>
      <c r="C527" t="s">
        <v>643</v>
      </c>
      <c r="D527">
        <v>56.745887000000003</v>
      </c>
      <c r="E527">
        <v>-116.775803</v>
      </c>
      <c r="F527">
        <v>1665.43</v>
      </c>
      <c r="G527">
        <v>26</v>
      </c>
      <c r="H527">
        <v>15000</v>
      </c>
      <c r="I527">
        <v>790</v>
      </c>
      <c r="J527">
        <v>2340</v>
      </c>
      <c r="K527">
        <v>46800</v>
      </c>
      <c r="L527">
        <v>23</v>
      </c>
      <c r="M527">
        <v>1.6</v>
      </c>
      <c r="N527">
        <v>372</v>
      </c>
      <c r="O527">
        <v>0.78</v>
      </c>
      <c r="P527">
        <v>3.1</v>
      </c>
      <c r="Q527">
        <v>390</v>
      </c>
      <c r="R527">
        <v>109800</v>
      </c>
      <c r="S527">
        <v>12</v>
      </c>
      <c r="T527">
        <v>638</v>
      </c>
      <c r="V527">
        <v>99</v>
      </c>
      <c r="W527">
        <v>178236.52</v>
      </c>
      <c r="X527">
        <v>1.1240000000000001</v>
      </c>
      <c r="Y527">
        <v>6.89</v>
      </c>
      <c r="AC527" t="s">
        <v>644</v>
      </c>
    </row>
    <row r="528" spans="1:29">
      <c r="A528" t="s">
        <v>1174</v>
      </c>
      <c r="B528" t="s">
        <v>1154</v>
      </c>
      <c r="C528" t="s">
        <v>643</v>
      </c>
      <c r="D528">
        <v>57.419921000000002</v>
      </c>
      <c r="E528">
        <v>-119.173405</v>
      </c>
      <c r="F528">
        <v>2203.6999999999998</v>
      </c>
      <c r="G528">
        <v>47</v>
      </c>
      <c r="H528">
        <v>8800</v>
      </c>
      <c r="I528">
        <v>465</v>
      </c>
      <c r="J528">
        <v>1040</v>
      </c>
      <c r="K528">
        <v>38800</v>
      </c>
      <c r="L528">
        <v>41</v>
      </c>
      <c r="M528">
        <v>3.1</v>
      </c>
      <c r="N528">
        <v>334</v>
      </c>
      <c r="P528">
        <v>1.4</v>
      </c>
      <c r="Q528">
        <v>440</v>
      </c>
      <c r="R528">
        <v>87300</v>
      </c>
      <c r="S528">
        <v>28</v>
      </c>
      <c r="T528">
        <v>626</v>
      </c>
      <c r="V528">
        <v>103</v>
      </c>
      <c r="W528">
        <v>143171.35999999999</v>
      </c>
      <c r="X528">
        <v>1.1000000000000001</v>
      </c>
      <c r="Y528">
        <v>7.13</v>
      </c>
      <c r="AC528" t="s">
        <v>644</v>
      </c>
    </row>
    <row r="529" spans="1:29">
      <c r="A529" t="s">
        <v>1175</v>
      </c>
      <c r="B529" t="s">
        <v>1154</v>
      </c>
      <c r="C529" t="s">
        <v>643</v>
      </c>
      <c r="D529">
        <v>57.472616000000002</v>
      </c>
      <c r="E529">
        <v>-118.99452100000001</v>
      </c>
      <c r="F529">
        <v>2095.5</v>
      </c>
      <c r="G529">
        <v>35</v>
      </c>
      <c r="H529">
        <v>7200</v>
      </c>
      <c r="I529">
        <v>570</v>
      </c>
      <c r="J529">
        <v>752</v>
      </c>
      <c r="K529">
        <v>45800</v>
      </c>
      <c r="L529">
        <v>36</v>
      </c>
      <c r="M529">
        <v>2.1</v>
      </c>
      <c r="N529">
        <v>293</v>
      </c>
      <c r="P529">
        <v>2.2000000000000002</v>
      </c>
      <c r="Q529">
        <v>310</v>
      </c>
      <c r="R529">
        <v>85000</v>
      </c>
      <c r="S529">
        <v>23</v>
      </c>
      <c r="T529">
        <v>642</v>
      </c>
      <c r="V529">
        <v>219</v>
      </c>
      <c r="W529">
        <v>139937.53</v>
      </c>
      <c r="X529">
        <v>1.095</v>
      </c>
      <c r="Y529">
        <v>6.95</v>
      </c>
      <c r="AC529" t="s">
        <v>644</v>
      </c>
    </row>
    <row r="530" spans="1:29">
      <c r="A530" t="s">
        <v>1058</v>
      </c>
      <c r="B530" t="s">
        <v>1154</v>
      </c>
      <c r="C530" t="s">
        <v>643</v>
      </c>
      <c r="D530">
        <v>58.275244999999998</v>
      </c>
      <c r="E530">
        <v>-119.377773</v>
      </c>
      <c r="F530">
        <v>1958.34</v>
      </c>
      <c r="G530">
        <v>44</v>
      </c>
      <c r="H530">
        <v>8811</v>
      </c>
      <c r="I530">
        <v>1780</v>
      </c>
      <c r="J530">
        <v>1215</v>
      </c>
      <c r="K530">
        <v>35740</v>
      </c>
      <c r="O530">
        <v>0.53</v>
      </c>
      <c r="P530">
        <v>6.1</v>
      </c>
      <c r="Q530">
        <v>371</v>
      </c>
      <c r="R530">
        <v>76152</v>
      </c>
      <c r="T530">
        <v>607</v>
      </c>
      <c r="V530">
        <v>700</v>
      </c>
      <c r="W530">
        <v>124663.52</v>
      </c>
      <c r="X530">
        <v>1.0860000000000001</v>
      </c>
      <c r="Y530">
        <v>6.8</v>
      </c>
      <c r="AC530" t="s">
        <v>644</v>
      </c>
    </row>
    <row r="531" spans="1:29">
      <c r="A531" t="s">
        <v>1176</v>
      </c>
      <c r="B531" t="s">
        <v>1154</v>
      </c>
      <c r="C531" t="s">
        <v>643</v>
      </c>
      <c r="D531">
        <v>58.742113000000003</v>
      </c>
      <c r="E531">
        <v>-119.99146500000001</v>
      </c>
      <c r="F531">
        <v>1584.96</v>
      </c>
      <c r="G531">
        <v>37</v>
      </c>
      <c r="H531">
        <v>6000</v>
      </c>
      <c r="I531">
        <v>1230</v>
      </c>
      <c r="J531">
        <v>1730</v>
      </c>
      <c r="K531">
        <v>28000</v>
      </c>
      <c r="L531">
        <v>90</v>
      </c>
      <c r="M531">
        <v>1.1000000000000001</v>
      </c>
      <c r="N531">
        <v>237</v>
      </c>
      <c r="P531">
        <v>6.5</v>
      </c>
      <c r="Q531">
        <v>230</v>
      </c>
      <c r="R531">
        <v>57650</v>
      </c>
      <c r="S531">
        <v>7</v>
      </c>
      <c r="T531">
        <v>683</v>
      </c>
      <c r="V531">
        <v>157</v>
      </c>
      <c r="W531">
        <v>94071.79</v>
      </c>
      <c r="X531">
        <v>1.0680000000000001</v>
      </c>
      <c r="Y531">
        <v>6.84</v>
      </c>
      <c r="AC531" t="s">
        <v>644</v>
      </c>
    </row>
    <row r="532" spans="1:29">
      <c r="A532" t="s">
        <v>1177</v>
      </c>
      <c r="B532" t="s">
        <v>1154</v>
      </c>
      <c r="C532" t="s">
        <v>643</v>
      </c>
      <c r="D532">
        <v>59.202654000000003</v>
      </c>
      <c r="E532">
        <v>-119.498713</v>
      </c>
      <c r="F532">
        <v>1699.26</v>
      </c>
      <c r="G532">
        <v>60</v>
      </c>
      <c r="H532">
        <v>6370</v>
      </c>
      <c r="I532">
        <v>1440</v>
      </c>
      <c r="J532">
        <v>792</v>
      </c>
      <c r="K532">
        <v>26600</v>
      </c>
      <c r="L532">
        <v>94</v>
      </c>
      <c r="M532">
        <v>0.8</v>
      </c>
      <c r="N532">
        <v>225</v>
      </c>
      <c r="P532">
        <v>2.4</v>
      </c>
      <c r="Q532">
        <v>235</v>
      </c>
      <c r="R532">
        <v>54400</v>
      </c>
      <c r="S532">
        <v>4</v>
      </c>
      <c r="T532">
        <v>1150</v>
      </c>
      <c r="V532">
        <v>1100</v>
      </c>
      <c r="W532">
        <v>90985.99</v>
      </c>
      <c r="X532">
        <v>1.0049999999999999</v>
      </c>
      <c r="Y532">
        <v>6.6</v>
      </c>
      <c r="AC532" t="s">
        <v>644</v>
      </c>
    </row>
    <row r="533" spans="1:29">
      <c r="A533" t="s">
        <v>828</v>
      </c>
      <c r="B533" t="s">
        <v>1154</v>
      </c>
      <c r="C533" t="s">
        <v>643</v>
      </c>
      <c r="D533">
        <v>58.781348000000001</v>
      </c>
      <c r="E533">
        <v>-121.004693</v>
      </c>
      <c r="F533">
        <v>1914.14</v>
      </c>
      <c r="G533">
        <v>26.38</v>
      </c>
      <c r="H533">
        <v>5679.07</v>
      </c>
      <c r="I533">
        <v>1232.24</v>
      </c>
      <c r="J533">
        <v>717.4</v>
      </c>
      <c r="K533">
        <v>21759.37</v>
      </c>
      <c r="P533">
        <v>13.72</v>
      </c>
      <c r="Q533">
        <v>559.15</v>
      </c>
      <c r="R533">
        <v>44047.31</v>
      </c>
      <c r="T533">
        <v>116.05</v>
      </c>
      <c r="V533">
        <v>574.98</v>
      </c>
      <c r="W533">
        <v>71808.41</v>
      </c>
      <c r="X533">
        <v>1.0549999999999999</v>
      </c>
      <c r="Y533">
        <v>6.25</v>
      </c>
      <c r="AC533" t="s">
        <v>644</v>
      </c>
    </row>
    <row r="534" spans="1:29">
      <c r="A534" t="s">
        <v>1178</v>
      </c>
      <c r="B534" t="s">
        <v>1154</v>
      </c>
      <c r="C534" t="s">
        <v>643</v>
      </c>
      <c r="D534">
        <v>59.306109999999997</v>
      </c>
      <c r="E534">
        <v>-120.764419</v>
      </c>
      <c r="F534">
        <v>1873</v>
      </c>
      <c r="G534">
        <v>42</v>
      </c>
      <c r="H534">
        <v>6850</v>
      </c>
      <c r="I534">
        <v>1620</v>
      </c>
      <c r="J534">
        <v>2430</v>
      </c>
      <c r="K534">
        <v>34200</v>
      </c>
      <c r="L534">
        <v>110</v>
      </c>
      <c r="M534">
        <v>7.2</v>
      </c>
      <c r="N534">
        <v>320</v>
      </c>
      <c r="O534">
        <v>0.75</v>
      </c>
      <c r="P534">
        <v>5</v>
      </c>
      <c r="Q534">
        <v>330</v>
      </c>
      <c r="R534">
        <v>70170</v>
      </c>
      <c r="S534">
        <v>2</v>
      </c>
      <c r="T534">
        <v>416</v>
      </c>
      <c r="V534">
        <v>327</v>
      </c>
      <c r="W534">
        <v>113816.11</v>
      </c>
      <c r="X534">
        <v>1.081</v>
      </c>
      <c r="Y534">
        <v>7.48</v>
      </c>
      <c r="AC534" t="s">
        <v>644</v>
      </c>
    </row>
    <row r="535" spans="1:29">
      <c r="A535" t="s">
        <v>1179</v>
      </c>
      <c r="B535" t="s">
        <v>1180</v>
      </c>
      <c r="C535" t="s">
        <v>144</v>
      </c>
      <c r="D535">
        <v>53.870998999999998</v>
      </c>
      <c r="E535">
        <v>-113.530269</v>
      </c>
      <c r="F535">
        <v>1067</v>
      </c>
      <c r="H535">
        <v>2100</v>
      </c>
      <c r="I535">
        <v>478</v>
      </c>
      <c r="J535">
        <v>795</v>
      </c>
      <c r="K535">
        <v>25100</v>
      </c>
      <c r="L535">
        <v>17</v>
      </c>
      <c r="M535">
        <v>83</v>
      </c>
      <c r="N535">
        <v>174</v>
      </c>
      <c r="O535">
        <v>85.94</v>
      </c>
      <c r="P535">
        <v>2.35</v>
      </c>
      <c r="Q535">
        <v>180</v>
      </c>
      <c r="R535">
        <v>44100</v>
      </c>
      <c r="T535">
        <v>102</v>
      </c>
      <c r="W535">
        <v>73000</v>
      </c>
      <c r="X535">
        <v>1.048</v>
      </c>
      <c r="Y535">
        <v>6.2</v>
      </c>
      <c r="Z535">
        <v>-85</v>
      </c>
      <c r="AB535">
        <v>0.70886000000000005</v>
      </c>
      <c r="AC535" t="s">
        <v>687</v>
      </c>
    </row>
    <row r="536" spans="1:29">
      <c r="A536" t="s">
        <v>1181</v>
      </c>
      <c r="B536" t="s">
        <v>1180</v>
      </c>
      <c r="C536" t="s">
        <v>144</v>
      </c>
      <c r="D536">
        <v>53.859251</v>
      </c>
      <c r="E536">
        <v>-113.516493</v>
      </c>
      <c r="F536">
        <v>1060</v>
      </c>
      <c r="G536">
        <v>19</v>
      </c>
      <c r="H536">
        <v>2870</v>
      </c>
      <c r="I536">
        <v>740</v>
      </c>
      <c r="J536">
        <v>1178</v>
      </c>
      <c r="K536">
        <v>30600</v>
      </c>
      <c r="L536">
        <v>27</v>
      </c>
      <c r="M536">
        <v>14</v>
      </c>
      <c r="N536">
        <v>211</v>
      </c>
      <c r="O536">
        <v>18.39</v>
      </c>
      <c r="P536">
        <v>0.6</v>
      </c>
      <c r="Q536">
        <v>199</v>
      </c>
      <c r="R536">
        <v>54400</v>
      </c>
      <c r="T536">
        <v>269</v>
      </c>
      <c r="W536">
        <v>91000</v>
      </c>
      <c r="X536">
        <v>1.0609999999999999</v>
      </c>
      <c r="Y536">
        <v>6.8</v>
      </c>
      <c r="Z536">
        <v>-86</v>
      </c>
      <c r="AA536">
        <v>-6.9</v>
      </c>
      <c r="AB536">
        <v>0.71008000000000004</v>
      </c>
      <c r="AC536" t="s">
        <v>687</v>
      </c>
    </row>
    <row r="537" spans="1:29">
      <c r="A537" t="s">
        <v>1182</v>
      </c>
      <c r="B537" t="s">
        <v>1180</v>
      </c>
      <c r="C537" t="s">
        <v>144</v>
      </c>
      <c r="D537">
        <v>53.510294999999999</v>
      </c>
      <c r="E537">
        <v>-113.728745</v>
      </c>
      <c r="F537">
        <v>1253</v>
      </c>
      <c r="G537">
        <v>27</v>
      </c>
      <c r="H537">
        <v>5780</v>
      </c>
      <c r="I537">
        <v>944</v>
      </c>
      <c r="J537">
        <v>1307</v>
      </c>
      <c r="K537">
        <v>35000</v>
      </c>
      <c r="L537">
        <v>37</v>
      </c>
      <c r="M537">
        <v>3</v>
      </c>
      <c r="N537">
        <v>280</v>
      </c>
      <c r="O537">
        <v>0.26</v>
      </c>
      <c r="P537">
        <v>5.1100000000000003</v>
      </c>
      <c r="Q537">
        <v>375</v>
      </c>
      <c r="R537">
        <v>67400</v>
      </c>
      <c r="T537">
        <v>215</v>
      </c>
      <c r="W537">
        <v>111000</v>
      </c>
      <c r="X537">
        <v>1.075</v>
      </c>
      <c r="Y537">
        <v>7.2</v>
      </c>
      <c r="Z537">
        <v>-118</v>
      </c>
      <c r="AA537">
        <v>-4.5999999999999996</v>
      </c>
      <c r="AB537">
        <v>0.71131</v>
      </c>
      <c r="AC537" t="s">
        <v>687</v>
      </c>
    </row>
    <row r="538" spans="1:29">
      <c r="A538" t="s">
        <v>1183</v>
      </c>
      <c r="B538" t="s">
        <v>1180</v>
      </c>
      <c r="C538" t="s">
        <v>144</v>
      </c>
      <c r="D538">
        <v>53.453221999999997</v>
      </c>
      <c r="E538">
        <v>-113.625134</v>
      </c>
      <c r="F538">
        <v>1359</v>
      </c>
      <c r="G538">
        <v>30</v>
      </c>
      <c r="H538">
        <v>4030</v>
      </c>
      <c r="I538">
        <v>1050</v>
      </c>
      <c r="J538">
        <v>1344</v>
      </c>
      <c r="K538">
        <v>35900</v>
      </c>
      <c r="L538">
        <v>39</v>
      </c>
      <c r="M538">
        <v>2</v>
      </c>
      <c r="N538">
        <v>267</v>
      </c>
      <c r="O538">
        <v>0.18</v>
      </c>
      <c r="P538">
        <v>6.59</v>
      </c>
      <c r="Q538">
        <v>376</v>
      </c>
      <c r="R538">
        <v>69500</v>
      </c>
      <c r="T538">
        <v>281</v>
      </c>
      <c r="W538">
        <v>113000</v>
      </c>
      <c r="X538">
        <v>1.0780000000000001</v>
      </c>
      <c r="Y538">
        <v>6.9</v>
      </c>
      <c r="Z538">
        <v>-74</v>
      </c>
      <c r="AA538">
        <v>-5.5</v>
      </c>
      <c r="AB538">
        <v>0.71136999999999995</v>
      </c>
      <c r="AC538" t="s">
        <v>687</v>
      </c>
    </row>
    <row r="539" spans="1:29">
      <c r="A539" t="s">
        <v>1184</v>
      </c>
      <c r="B539" t="s">
        <v>1180</v>
      </c>
      <c r="C539" t="s">
        <v>144</v>
      </c>
      <c r="D539">
        <v>53.514316000000001</v>
      </c>
      <c r="E539">
        <v>-113.697165</v>
      </c>
      <c r="F539">
        <v>1237</v>
      </c>
      <c r="G539">
        <v>24</v>
      </c>
      <c r="H539">
        <v>4570</v>
      </c>
      <c r="I539">
        <v>818</v>
      </c>
      <c r="J539">
        <v>1154</v>
      </c>
      <c r="K539">
        <v>24900</v>
      </c>
      <c r="L539">
        <v>32</v>
      </c>
      <c r="M539">
        <v>2</v>
      </c>
      <c r="N539">
        <v>242</v>
      </c>
      <c r="O539">
        <v>0.2</v>
      </c>
      <c r="P539">
        <v>4.01</v>
      </c>
      <c r="Q539">
        <v>289</v>
      </c>
      <c r="R539">
        <v>61700</v>
      </c>
      <c r="T539">
        <v>339</v>
      </c>
      <c r="W539">
        <v>94000</v>
      </c>
      <c r="X539">
        <v>1.069</v>
      </c>
      <c r="Y539">
        <v>7.6</v>
      </c>
      <c r="Z539">
        <v>-84</v>
      </c>
      <c r="AA539">
        <v>-5.9</v>
      </c>
      <c r="AB539">
        <v>0.71060999999999996</v>
      </c>
      <c r="AC539" t="s">
        <v>687</v>
      </c>
    </row>
    <row r="540" spans="1:29">
      <c r="A540" t="s">
        <v>1185</v>
      </c>
      <c r="B540" t="s">
        <v>1180</v>
      </c>
      <c r="C540" t="s">
        <v>144</v>
      </c>
      <c r="D540">
        <v>53.276361000000001</v>
      </c>
      <c r="E540">
        <v>-114.63866400000001</v>
      </c>
      <c r="F540">
        <v>1700</v>
      </c>
      <c r="G540">
        <v>11</v>
      </c>
      <c r="H540">
        <v>626</v>
      </c>
      <c r="I540">
        <v>390</v>
      </c>
      <c r="J540">
        <v>150</v>
      </c>
      <c r="K540">
        <v>22900</v>
      </c>
      <c r="L540">
        <v>7</v>
      </c>
      <c r="M540">
        <v>27</v>
      </c>
      <c r="O540">
        <v>93.05</v>
      </c>
      <c r="P540">
        <v>1.69</v>
      </c>
      <c r="Q540">
        <v>64</v>
      </c>
      <c r="R540">
        <v>35900</v>
      </c>
      <c r="W540">
        <v>60000</v>
      </c>
      <c r="X540">
        <v>1.04</v>
      </c>
      <c r="Y540">
        <v>7.1</v>
      </c>
      <c r="AB540">
        <v>0.70945000000000003</v>
      </c>
      <c r="AC540" t="s">
        <v>687</v>
      </c>
    </row>
    <row r="541" spans="1:29">
      <c r="A541" t="s">
        <v>1186</v>
      </c>
      <c r="B541" t="s">
        <v>1187</v>
      </c>
      <c r="C541" t="s">
        <v>144</v>
      </c>
      <c r="D541">
        <v>51.857413000000001</v>
      </c>
      <c r="E541">
        <v>-112.066626</v>
      </c>
      <c r="F541">
        <v>496.21</v>
      </c>
      <c r="G541">
        <v>1</v>
      </c>
      <c r="H541">
        <v>54</v>
      </c>
      <c r="I541">
        <v>28</v>
      </c>
      <c r="J541">
        <v>10</v>
      </c>
      <c r="K541">
        <v>2780</v>
      </c>
      <c r="L541">
        <v>3.3</v>
      </c>
      <c r="M541">
        <v>0.3</v>
      </c>
      <c r="N541">
        <v>39</v>
      </c>
      <c r="Q541">
        <v>1.5</v>
      </c>
      <c r="R541">
        <v>3840</v>
      </c>
      <c r="S541">
        <v>35</v>
      </c>
      <c r="T541">
        <v>92</v>
      </c>
      <c r="V541">
        <v>337</v>
      </c>
      <c r="W541">
        <v>6833.67</v>
      </c>
      <c r="X541">
        <v>1.0049999999999999</v>
      </c>
      <c r="Y541">
        <v>7</v>
      </c>
      <c r="AC541" t="s">
        <v>644</v>
      </c>
    </row>
    <row r="542" spans="1:29">
      <c r="A542" t="s">
        <v>1188</v>
      </c>
      <c r="B542" t="s">
        <v>1187</v>
      </c>
      <c r="C542" t="s">
        <v>144</v>
      </c>
      <c r="D542">
        <v>53.924584000000003</v>
      </c>
      <c r="E542">
        <v>-113.924604</v>
      </c>
      <c r="F542">
        <v>381</v>
      </c>
      <c r="G542">
        <v>0.3</v>
      </c>
      <c r="H542">
        <v>73</v>
      </c>
      <c r="I542">
        <v>8.6</v>
      </c>
      <c r="J542">
        <v>13</v>
      </c>
      <c r="K542">
        <v>2000</v>
      </c>
      <c r="L542">
        <v>0.9</v>
      </c>
      <c r="M542">
        <v>1.4</v>
      </c>
      <c r="N542">
        <v>8</v>
      </c>
      <c r="O542">
        <v>0.12</v>
      </c>
      <c r="Q542">
        <v>2.1</v>
      </c>
      <c r="R542">
        <v>2834</v>
      </c>
      <c r="S542">
        <v>10</v>
      </c>
      <c r="T542">
        <v>13</v>
      </c>
      <c r="U542">
        <v>74</v>
      </c>
      <c r="V542">
        <v>142</v>
      </c>
      <c r="W542">
        <v>4944.8999999999996</v>
      </c>
      <c r="X542">
        <v>1.01</v>
      </c>
      <c r="Y542">
        <v>8.42</v>
      </c>
      <c r="AC542" t="s">
        <v>644</v>
      </c>
    </row>
    <row r="543" spans="1:29">
      <c r="A543" t="s">
        <v>1189</v>
      </c>
      <c r="B543" t="s">
        <v>1190</v>
      </c>
      <c r="C543" t="s">
        <v>789</v>
      </c>
      <c r="D543">
        <v>52.760288000000003</v>
      </c>
      <c r="E543">
        <v>-113.91361000000001</v>
      </c>
      <c r="F543">
        <v>1622</v>
      </c>
      <c r="G543">
        <v>11.01</v>
      </c>
      <c r="H543">
        <v>480.02</v>
      </c>
      <c r="I543">
        <v>280.52999999999997</v>
      </c>
      <c r="J543">
        <v>155.85</v>
      </c>
      <c r="K543">
        <v>20156.599999999999</v>
      </c>
      <c r="M543">
        <v>1.04</v>
      </c>
      <c r="N543">
        <v>114.29</v>
      </c>
      <c r="Q543">
        <v>84.57</v>
      </c>
      <c r="R543">
        <v>32001.200000000001</v>
      </c>
      <c r="T543">
        <v>311.7</v>
      </c>
      <c r="V543">
        <v>1266.54</v>
      </c>
      <c r="W543">
        <v>60469.8</v>
      </c>
      <c r="X543">
        <v>1.0389999999999999</v>
      </c>
      <c r="Y543">
        <v>6.75</v>
      </c>
      <c r="Z543">
        <v>-83.6</v>
      </c>
      <c r="AA543">
        <v>-3.48</v>
      </c>
      <c r="AB543">
        <v>0.70970999999999995</v>
      </c>
      <c r="AC543" t="s">
        <v>644</v>
      </c>
    </row>
    <row r="544" spans="1:29">
      <c r="A544" t="s">
        <v>1191</v>
      </c>
      <c r="B544" t="s">
        <v>1190</v>
      </c>
      <c r="C544" t="s">
        <v>789</v>
      </c>
      <c r="D544">
        <v>54.128320000000002</v>
      </c>
      <c r="E544">
        <v>-114.33260300000001</v>
      </c>
      <c r="F544">
        <v>1142</v>
      </c>
      <c r="G544">
        <v>10.029999999999999</v>
      </c>
      <c r="H544">
        <v>2460.48</v>
      </c>
      <c r="I544">
        <v>538.55999999999995</v>
      </c>
      <c r="J544">
        <v>813.12</v>
      </c>
      <c r="K544">
        <v>27033.599999999999</v>
      </c>
      <c r="M544">
        <v>52.59</v>
      </c>
      <c r="N544">
        <v>210.14</v>
      </c>
      <c r="Q544">
        <v>292.51</v>
      </c>
      <c r="R544">
        <v>47942.400000000001</v>
      </c>
      <c r="T544">
        <v>31.68</v>
      </c>
      <c r="V544">
        <v>913.44</v>
      </c>
      <c r="W544">
        <v>83952</v>
      </c>
      <c r="X544">
        <v>1.056</v>
      </c>
      <c r="Y544">
        <v>6.63</v>
      </c>
      <c r="Z544">
        <v>-90</v>
      </c>
      <c r="AA544">
        <v>-6.83</v>
      </c>
      <c r="AB544">
        <v>0.71072000000000002</v>
      </c>
      <c r="AC544" t="s">
        <v>644</v>
      </c>
    </row>
    <row r="545" spans="1:29">
      <c r="A545" t="s">
        <v>1192</v>
      </c>
      <c r="B545" t="s">
        <v>1190</v>
      </c>
      <c r="C545" t="s">
        <v>789</v>
      </c>
      <c r="D545">
        <v>53.354779999999998</v>
      </c>
      <c r="E545">
        <v>-114.548832</v>
      </c>
      <c r="F545">
        <v>1604</v>
      </c>
      <c r="G545">
        <v>12.52</v>
      </c>
      <c r="H545">
        <v>900.51</v>
      </c>
      <c r="I545">
        <v>357.68</v>
      </c>
      <c r="J545">
        <v>305.08</v>
      </c>
      <c r="K545">
        <v>25668.799999999999</v>
      </c>
      <c r="M545">
        <v>7.05</v>
      </c>
      <c r="N545">
        <v>139.91999999999999</v>
      </c>
      <c r="Q545">
        <v>152.54</v>
      </c>
      <c r="R545">
        <v>42080</v>
      </c>
      <c r="T545">
        <v>105.2</v>
      </c>
      <c r="V545">
        <v>1188.76</v>
      </c>
      <c r="W545">
        <v>74376.399999999994</v>
      </c>
      <c r="X545">
        <v>1.052</v>
      </c>
      <c r="Y545">
        <v>7.1</v>
      </c>
      <c r="Z545">
        <v>-83.5</v>
      </c>
      <c r="AA545">
        <v>-4</v>
      </c>
      <c r="AB545">
        <v>0.70942000000000005</v>
      </c>
      <c r="AC545" t="s">
        <v>644</v>
      </c>
    </row>
    <row r="546" spans="1:29">
      <c r="A546" t="s">
        <v>1193</v>
      </c>
      <c r="B546" t="s">
        <v>1190</v>
      </c>
      <c r="C546" t="s">
        <v>789</v>
      </c>
      <c r="D546">
        <v>53.865543000000002</v>
      </c>
      <c r="E546">
        <v>-114.600984</v>
      </c>
      <c r="F546">
        <v>1290</v>
      </c>
      <c r="G546">
        <v>8.5500000000000007</v>
      </c>
      <c r="H546">
        <v>1470.63</v>
      </c>
      <c r="I546">
        <v>406.77</v>
      </c>
      <c r="J546">
        <v>458.92</v>
      </c>
      <c r="K546">
        <v>22111.599999999999</v>
      </c>
      <c r="M546">
        <v>141.01</v>
      </c>
      <c r="N546">
        <v>139.76</v>
      </c>
      <c r="Q546">
        <v>198.17</v>
      </c>
      <c r="R546">
        <v>37235.1</v>
      </c>
      <c r="V546">
        <v>887.59</v>
      </c>
      <c r="W546">
        <v>62788.6</v>
      </c>
      <c r="X546">
        <v>1.0429999999999999</v>
      </c>
      <c r="Y546">
        <v>7.02</v>
      </c>
      <c r="Z546">
        <v>-96</v>
      </c>
      <c r="AA546">
        <v>-7.46</v>
      </c>
      <c r="AB546">
        <v>0.70989000000000002</v>
      </c>
      <c r="AC546" t="s">
        <v>644</v>
      </c>
    </row>
    <row r="547" spans="1:29">
      <c r="A547" t="s">
        <v>1194</v>
      </c>
      <c r="B547" t="s">
        <v>1190</v>
      </c>
      <c r="C547" t="s">
        <v>789</v>
      </c>
      <c r="D547">
        <v>53.358936</v>
      </c>
      <c r="E547">
        <v>-114.57498699999999</v>
      </c>
      <c r="F547">
        <v>1621</v>
      </c>
      <c r="G547">
        <v>25</v>
      </c>
      <c r="H547">
        <v>2180</v>
      </c>
      <c r="I547">
        <v>924</v>
      </c>
      <c r="J547">
        <v>800</v>
      </c>
      <c r="K547">
        <v>36900</v>
      </c>
      <c r="L547">
        <v>14</v>
      </c>
      <c r="M547">
        <v>2</v>
      </c>
      <c r="N547">
        <v>224</v>
      </c>
      <c r="O547">
        <v>0.16</v>
      </c>
      <c r="P547">
        <v>0.15</v>
      </c>
      <c r="Q547">
        <v>323</v>
      </c>
      <c r="R547">
        <v>61700</v>
      </c>
      <c r="T547">
        <v>273</v>
      </c>
      <c r="W547">
        <v>103000</v>
      </c>
      <c r="X547">
        <v>1.0680000000000001</v>
      </c>
      <c r="Y547">
        <v>8.5</v>
      </c>
      <c r="AB547">
        <v>0.71031</v>
      </c>
      <c r="AC547" t="s">
        <v>687</v>
      </c>
    </row>
    <row r="548" spans="1:29">
      <c r="A548" t="s">
        <v>1195</v>
      </c>
      <c r="B548" t="s">
        <v>1190</v>
      </c>
      <c r="C548" t="s">
        <v>789</v>
      </c>
      <c r="D548">
        <v>53.351694999999999</v>
      </c>
      <c r="E548">
        <v>-114.579341</v>
      </c>
      <c r="F548">
        <v>1640</v>
      </c>
      <c r="G548">
        <v>19</v>
      </c>
      <c r="H548">
        <v>1250</v>
      </c>
      <c r="I548">
        <v>659</v>
      </c>
      <c r="J548">
        <v>568</v>
      </c>
      <c r="K548">
        <v>31100</v>
      </c>
      <c r="L548">
        <v>10</v>
      </c>
      <c r="M548">
        <v>2</v>
      </c>
      <c r="N548">
        <v>181</v>
      </c>
      <c r="O548">
        <v>1.76</v>
      </c>
      <c r="P548">
        <v>0.19</v>
      </c>
      <c r="Q548">
        <v>208</v>
      </c>
      <c r="R548">
        <v>52500</v>
      </c>
      <c r="T548">
        <v>222</v>
      </c>
      <c r="W548">
        <v>87000</v>
      </c>
      <c r="X548">
        <v>1.0569999999999999</v>
      </c>
      <c r="Y548">
        <v>8.1</v>
      </c>
      <c r="Z548">
        <v>-125</v>
      </c>
      <c r="AA548">
        <v>-3.4</v>
      </c>
      <c r="AB548">
        <v>0.70965999999999996</v>
      </c>
      <c r="AC548" t="s">
        <v>687</v>
      </c>
    </row>
    <row r="549" spans="1:29">
      <c r="A549" t="s">
        <v>846</v>
      </c>
      <c r="B549" t="s">
        <v>1190</v>
      </c>
      <c r="C549" t="s">
        <v>789</v>
      </c>
      <c r="D549">
        <v>53.859031999999999</v>
      </c>
      <c r="E549">
        <v>-114.799616</v>
      </c>
      <c r="F549">
        <v>1384.4</v>
      </c>
      <c r="G549">
        <v>21.4</v>
      </c>
      <c r="H549">
        <v>3712</v>
      </c>
      <c r="I549">
        <v>772</v>
      </c>
      <c r="J549">
        <v>1180</v>
      </c>
      <c r="K549">
        <v>33146</v>
      </c>
      <c r="L549">
        <v>28</v>
      </c>
      <c r="M549">
        <v>1.2</v>
      </c>
      <c r="N549">
        <v>52</v>
      </c>
      <c r="O549">
        <v>0.39</v>
      </c>
      <c r="P549">
        <v>0.5</v>
      </c>
      <c r="Q549">
        <v>206</v>
      </c>
      <c r="R549">
        <v>61200</v>
      </c>
      <c r="S549">
        <v>7</v>
      </c>
      <c r="T549">
        <v>558</v>
      </c>
      <c r="V549">
        <v>391</v>
      </c>
      <c r="W549">
        <v>100530.88</v>
      </c>
      <c r="X549">
        <v>1.07</v>
      </c>
      <c r="Y549">
        <v>6</v>
      </c>
      <c r="AC549" t="s">
        <v>644</v>
      </c>
    </row>
    <row r="550" spans="1:29">
      <c r="A550" t="s">
        <v>1196</v>
      </c>
      <c r="D550">
        <v>49.048333</v>
      </c>
      <c r="E550">
        <v>-112.81344199999999</v>
      </c>
      <c r="F550">
        <v>1566.67</v>
      </c>
      <c r="G550">
        <v>7.8</v>
      </c>
      <c r="H550">
        <v>44</v>
      </c>
      <c r="I550">
        <v>188</v>
      </c>
      <c r="J550">
        <v>60</v>
      </c>
      <c r="K550">
        <v>3420</v>
      </c>
      <c r="L550">
        <v>16</v>
      </c>
      <c r="N550">
        <v>7</v>
      </c>
      <c r="O550">
        <v>0.79</v>
      </c>
      <c r="P550">
        <v>0.5</v>
      </c>
      <c r="Q550">
        <v>0.27</v>
      </c>
      <c r="R550">
        <v>2970</v>
      </c>
      <c r="S550">
        <v>1</v>
      </c>
      <c r="T550">
        <v>448</v>
      </c>
      <c r="U550">
        <v>1015</v>
      </c>
      <c r="V550">
        <v>2770</v>
      </c>
      <c r="X550">
        <v>1.0089999999999999</v>
      </c>
      <c r="Y550">
        <v>8.2799999999999994</v>
      </c>
      <c r="AC550" t="s">
        <v>644</v>
      </c>
    </row>
    <row r="551" spans="1:29">
      <c r="A551" t="s">
        <v>1197</v>
      </c>
      <c r="D551">
        <v>49.185369999999999</v>
      </c>
      <c r="E551">
        <v>-110.415994</v>
      </c>
      <c r="F551">
        <v>1060.0899999999999</v>
      </c>
      <c r="G551">
        <v>3.1</v>
      </c>
      <c r="H551">
        <v>22</v>
      </c>
      <c r="I551">
        <v>51</v>
      </c>
      <c r="J551">
        <v>22</v>
      </c>
      <c r="K551">
        <v>2802</v>
      </c>
      <c r="L551">
        <v>7</v>
      </c>
      <c r="M551">
        <v>0.4</v>
      </c>
      <c r="N551">
        <v>5</v>
      </c>
      <c r="Q551">
        <v>0.9</v>
      </c>
      <c r="R551">
        <v>2610</v>
      </c>
      <c r="S551">
        <v>3</v>
      </c>
      <c r="T551">
        <v>57</v>
      </c>
      <c r="U551">
        <v>1110</v>
      </c>
      <c r="V551">
        <v>1210</v>
      </c>
      <c r="W551">
        <v>7385.38</v>
      </c>
      <c r="X551">
        <v>1.0069999999999999</v>
      </c>
      <c r="Y551">
        <v>9.34</v>
      </c>
      <c r="AC551" t="s">
        <v>644</v>
      </c>
    </row>
    <row r="552" spans="1:29">
      <c r="A552" t="s">
        <v>1198</v>
      </c>
      <c r="D552">
        <v>49.225535999999998</v>
      </c>
      <c r="E552">
        <v>-111.02748</v>
      </c>
      <c r="F552">
        <v>635.20000000000005</v>
      </c>
      <c r="G552">
        <v>0.5</v>
      </c>
      <c r="H552">
        <v>14</v>
      </c>
      <c r="I552">
        <v>7.6</v>
      </c>
      <c r="J552">
        <v>10</v>
      </c>
      <c r="K552">
        <v>3290</v>
      </c>
      <c r="N552">
        <v>6</v>
      </c>
      <c r="O552">
        <v>0.47</v>
      </c>
      <c r="Q552">
        <v>0.96</v>
      </c>
      <c r="R552">
        <v>1530</v>
      </c>
      <c r="S552">
        <v>1</v>
      </c>
      <c r="T552">
        <v>3</v>
      </c>
      <c r="U552">
        <v>1910</v>
      </c>
      <c r="V552">
        <v>2330</v>
      </c>
      <c r="W552">
        <v>7921.6</v>
      </c>
      <c r="Y552">
        <v>9.5</v>
      </c>
      <c r="AC552" t="s">
        <v>644</v>
      </c>
    </row>
    <row r="553" spans="1:29">
      <c r="A553" t="s">
        <v>1199</v>
      </c>
      <c r="D553">
        <v>49.38176</v>
      </c>
      <c r="E553">
        <v>-112.03941399999999</v>
      </c>
      <c r="F553">
        <v>649.22</v>
      </c>
      <c r="G553">
        <v>0.2</v>
      </c>
      <c r="H553">
        <v>14</v>
      </c>
      <c r="I553">
        <v>7</v>
      </c>
      <c r="J553">
        <v>4</v>
      </c>
      <c r="K553">
        <v>2090</v>
      </c>
      <c r="L553">
        <v>4.0999999999999996</v>
      </c>
      <c r="M553">
        <v>0.4</v>
      </c>
      <c r="N553">
        <v>19</v>
      </c>
      <c r="Q553">
        <v>0.7</v>
      </c>
      <c r="R553">
        <v>2670</v>
      </c>
      <c r="S553">
        <v>7</v>
      </c>
      <c r="T553">
        <v>43</v>
      </c>
      <c r="U553">
        <v>488</v>
      </c>
      <c r="V553">
        <v>374</v>
      </c>
      <c r="W553">
        <v>5678.92</v>
      </c>
      <c r="X553">
        <v>1.0069999999999999</v>
      </c>
      <c r="Y553">
        <v>8.61</v>
      </c>
      <c r="AC553" t="s">
        <v>644</v>
      </c>
    </row>
    <row r="554" spans="1:29">
      <c r="A554" t="s">
        <v>1200</v>
      </c>
      <c r="D554">
        <v>49.540705000000003</v>
      </c>
      <c r="E554">
        <v>-111.82552200000001</v>
      </c>
      <c r="F554">
        <v>946.4</v>
      </c>
      <c r="G554">
        <v>2.8</v>
      </c>
      <c r="H554">
        <v>22</v>
      </c>
      <c r="I554">
        <v>71</v>
      </c>
      <c r="J554">
        <v>22</v>
      </c>
      <c r="K554">
        <v>1730</v>
      </c>
      <c r="L554">
        <v>2.1</v>
      </c>
      <c r="M554">
        <v>0.3</v>
      </c>
      <c r="N554">
        <v>2.8</v>
      </c>
      <c r="Q554">
        <v>0.4</v>
      </c>
      <c r="R554">
        <v>676</v>
      </c>
      <c r="S554">
        <v>0.4</v>
      </c>
      <c r="T554">
        <v>179</v>
      </c>
      <c r="U554">
        <v>517</v>
      </c>
      <c r="V554">
        <v>2655</v>
      </c>
      <c r="W554">
        <v>4579.25</v>
      </c>
      <c r="X554">
        <v>1.006</v>
      </c>
      <c r="Y554">
        <v>8.42</v>
      </c>
      <c r="AC554" t="s">
        <v>644</v>
      </c>
    </row>
    <row r="555" spans="1:29">
      <c r="A555" t="s">
        <v>1201</v>
      </c>
      <c r="D555">
        <v>49.665588999999997</v>
      </c>
      <c r="E555">
        <v>-111.61711699999999</v>
      </c>
      <c r="F555">
        <v>928.73</v>
      </c>
      <c r="G555">
        <v>1.8</v>
      </c>
      <c r="H555">
        <v>18</v>
      </c>
      <c r="I555">
        <v>35</v>
      </c>
      <c r="J555">
        <v>15</v>
      </c>
      <c r="K555">
        <v>2280</v>
      </c>
      <c r="L555">
        <v>1.7</v>
      </c>
      <c r="M555">
        <v>0.7</v>
      </c>
      <c r="N555">
        <v>5</v>
      </c>
      <c r="Q555">
        <v>0.7</v>
      </c>
      <c r="R555">
        <v>994</v>
      </c>
      <c r="S555">
        <v>1</v>
      </c>
      <c r="T555">
        <v>109</v>
      </c>
      <c r="U555">
        <v>1070</v>
      </c>
      <c r="V555">
        <v>2900</v>
      </c>
      <c r="W555">
        <v>6199.83</v>
      </c>
      <c r="X555">
        <v>1.0109999999999999</v>
      </c>
      <c r="Y555">
        <v>8.76</v>
      </c>
      <c r="AC555" t="s">
        <v>644</v>
      </c>
    </row>
    <row r="556" spans="1:29">
      <c r="A556" t="s">
        <v>1202</v>
      </c>
      <c r="D556">
        <v>49.614462000000003</v>
      </c>
      <c r="E556">
        <v>-111.921858</v>
      </c>
      <c r="F556">
        <v>718.11</v>
      </c>
      <c r="G556">
        <v>1.7</v>
      </c>
      <c r="H556">
        <v>59</v>
      </c>
      <c r="I556">
        <v>15</v>
      </c>
      <c r="J556">
        <v>12</v>
      </c>
      <c r="K556">
        <v>3680</v>
      </c>
      <c r="L556">
        <v>4</v>
      </c>
      <c r="M556">
        <v>1.8</v>
      </c>
      <c r="N556">
        <v>32</v>
      </c>
      <c r="Q556">
        <v>2.4</v>
      </c>
      <c r="R556">
        <v>4945</v>
      </c>
      <c r="S556">
        <v>11</v>
      </c>
      <c r="T556">
        <v>20</v>
      </c>
      <c r="U556">
        <v>295</v>
      </c>
      <c r="V556">
        <v>469</v>
      </c>
      <c r="W556">
        <v>9144.6</v>
      </c>
      <c r="X556">
        <v>1.0089999999999999</v>
      </c>
      <c r="Y556">
        <v>8.74</v>
      </c>
      <c r="AC556" t="s">
        <v>644</v>
      </c>
    </row>
    <row r="557" spans="1:29">
      <c r="A557" t="s">
        <v>1203</v>
      </c>
      <c r="D557">
        <v>49.671339000000003</v>
      </c>
      <c r="E557">
        <v>-112.14667799999999</v>
      </c>
      <c r="F557">
        <v>969.87</v>
      </c>
      <c r="G557">
        <v>2.6</v>
      </c>
      <c r="H557">
        <v>38</v>
      </c>
      <c r="I557">
        <v>74</v>
      </c>
      <c r="J557">
        <v>15</v>
      </c>
      <c r="K557">
        <v>2260</v>
      </c>
      <c r="O557">
        <v>0.55000000000000004</v>
      </c>
      <c r="Q557">
        <v>1.21</v>
      </c>
      <c r="R557">
        <v>1600</v>
      </c>
      <c r="T557">
        <v>11</v>
      </c>
      <c r="U557">
        <v>880</v>
      </c>
      <c r="V557">
        <v>2280</v>
      </c>
      <c r="W557">
        <v>6169.32</v>
      </c>
      <c r="X557">
        <v>1.006</v>
      </c>
      <c r="Y557">
        <v>8.1</v>
      </c>
      <c r="AC557" t="s">
        <v>644</v>
      </c>
    </row>
    <row r="558" spans="1:29">
      <c r="A558" t="s">
        <v>1204</v>
      </c>
      <c r="D558">
        <v>49.848145000000002</v>
      </c>
      <c r="E558">
        <v>-112.30156599999999</v>
      </c>
      <c r="F558">
        <v>726.64</v>
      </c>
      <c r="G558">
        <v>3</v>
      </c>
      <c r="H558">
        <v>65</v>
      </c>
      <c r="I558">
        <v>25</v>
      </c>
      <c r="J558">
        <v>31</v>
      </c>
      <c r="K558">
        <v>5560</v>
      </c>
      <c r="L558">
        <v>38</v>
      </c>
      <c r="M558">
        <v>11</v>
      </c>
      <c r="N558">
        <v>80</v>
      </c>
      <c r="Q558">
        <v>11</v>
      </c>
      <c r="R558">
        <v>7790</v>
      </c>
      <c r="S558">
        <v>40</v>
      </c>
      <c r="T558">
        <v>40</v>
      </c>
      <c r="U558">
        <v>233</v>
      </c>
      <c r="V558">
        <v>220</v>
      </c>
      <c r="W558">
        <v>13616.66</v>
      </c>
      <c r="X558">
        <v>1.012</v>
      </c>
      <c r="Y558">
        <v>8.4</v>
      </c>
      <c r="AC558" t="s">
        <v>644</v>
      </c>
    </row>
    <row r="559" spans="1:29">
      <c r="A559" t="s">
        <v>1205</v>
      </c>
      <c r="D559">
        <v>49.862400999999998</v>
      </c>
      <c r="E559">
        <v>-112.346744</v>
      </c>
      <c r="F559">
        <v>745.24</v>
      </c>
      <c r="G559">
        <v>2.8</v>
      </c>
      <c r="H559">
        <v>113</v>
      </c>
      <c r="I559">
        <v>194</v>
      </c>
      <c r="J559">
        <v>12</v>
      </c>
      <c r="K559">
        <v>6640</v>
      </c>
      <c r="L559">
        <v>3.9</v>
      </c>
      <c r="M559">
        <v>15</v>
      </c>
      <c r="N559">
        <v>98</v>
      </c>
      <c r="Q559">
        <v>15</v>
      </c>
      <c r="R559">
        <v>10240</v>
      </c>
      <c r="S559">
        <v>49</v>
      </c>
      <c r="T559">
        <v>41</v>
      </c>
      <c r="U559">
        <v>332</v>
      </c>
      <c r="V559">
        <v>257</v>
      </c>
      <c r="W559">
        <v>17907.64</v>
      </c>
      <c r="X559">
        <v>1.014</v>
      </c>
      <c r="Y559">
        <v>8.09</v>
      </c>
      <c r="AC559" t="s">
        <v>644</v>
      </c>
    </row>
    <row r="560" spans="1:29">
      <c r="A560" t="s">
        <v>1206</v>
      </c>
      <c r="D560">
        <v>49.879818999999998</v>
      </c>
      <c r="E560">
        <v>-112.215439</v>
      </c>
      <c r="F560">
        <v>673.61</v>
      </c>
      <c r="G560">
        <v>3</v>
      </c>
      <c r="H560">
        <v>93</v>
      </c>
      <c r="I560">
        <v>31</v>
      </c>
      <c r="J560">
        <v>22</v>
      </c>
      <c r="K560">
        <v>6360</v>
      </c>
      <c r="L560">
        <v>2</v>
      </c>
      <c r="M560">
        <v>1.1000000000000001</v>
      </c>
      <c r="N560">
        <v>88</v>
      </c>
      <c r="P560">
        <v>0.4</v>
      </c>
      <c r="Q560">
        <v>9</v>
      </c>
      <c r="R560">
        <v>8800</v>
      </c>
      <c r="S560">
        <v>53</v>
      </c>
      <c r="T560">
        <v>23</v>
      </c>
      <c r="U560">
        <v>123</v>
      </c>
      <c r="V560">
        <v>387</v>
      </c>
      <c r="W560">
        <v>15236.83</v>
      </c>
      <c r="X560">
        <v>1.0409999999999999</v>
      </c>
      <c r="Y560">
        <v>8.33</v>
      </c>
      <c r="AC560" t="s">
        <v>644</v>
      </c>
    </row>
    <row r="561" spans="1:29">
      <c r="A561" t="s">
        <v>1207</v>
      </c>
      <c r="D561">
        <v>50.072817999999998</v>
      </c>
      <c r="E561">
        <v>-112.035664</v>
      </c>
      <c r="F561">
        <v>240.79</v>
      </c>
      <c r="G561">
        <v>0.5</v>
      </c>
      <c r="H561">
        <v>19</v>
      </c>
      <c r="I561">
        <v>14</v>
      </c>
      <c r="J561">
        <v>8</v>
      </c>
      <c r="K561">
        <v>2500</v>
      </c>
      <c r="L561">
        <v>2.5</v>
      </c>
      <c r="M561">
        <v>1.2</v>
      </c>
      <c r="N561">
        <v>37</v>
      </c>
      <c r="Q561">
        <v>1.1000000000000001</v>
      </c>
      <c r="R561">
        <v>3000</v>
      </c>
      <c r="S561">
        <v>26</v>
      </c>
      <c r="T561">
        <v>48</v>
      </c>
      <c r="U561">
        <v>232</v>
      </c>
      <c r="V561">
        <v>436</v>
      </c>
      <c r="W561">
        <v>5873.34</v>
      </c>
      <c r="X561">
        <v>1.0069999999999999</v>
      </c>
      <c r="Y561">
        <v>8.6</v>
      </c>
      <c r="AC561" t="s">
        <v>644</v>
      </c>
    </row>
    <row r="562" spans="1:29">
      <c r="A562" t="s">
        <v>1208</v>
      </c>
      <c r="D562">
        <v>50.129798999999998</v>
      </c>
      <c r="E562">
        <v>-112.225289</v>
      </c>
      <c r="F562">
        <v>1018.64</v>
      </c>
      <c r="G562">
        <v>6.4</v>
      </c>
      <c r="H562">
        <v>21</v>
      </c>
      <c r="I562">
        <v>108</v>
      </c>
      <c r="J562">
        <v>40</v>
      </c>
      <c r="K562">
        <v>10600</v>
      </c>
      <c r="L562">
        <v>14</v>
      </c>
      <c r="N562">
        <v>58</v>
      </c>
      <c r="O562">
        <v>48</v>
      </c>
      <c r="P562">
        <v>0.6</v>
      </c>
      <c r="Q562">
        <v>15</v>
      </c>
      <c r="R562">
        <v>12100</v>
      </c>
      <c r="S562">
        <v>5</v>
      </c>
      <c r="T562">
        <v>1290</v>
      </c>
      <c r="U562">
        <v>2290</v>
      </c>
      <c r="V562">
        <v>1820</v>
      </c>
      <c r="X562">
        <v>1.02</v>
      </c>
      <c r="Y562">
        <v>8.2799999999999994</v>
      </c>
      <c r="AC562" t="s">
        <v>644</v>
      </c>
    </row>
    <row r="563" spans="1:29">
      <c r="A563" t="s">
        <v>1209</v>
      </c>
      <c r="D563">
        <v>50.159829000000002</v>
      </c>
      <c r="E563">
        <v>-111.925697</v>
      </c>
      <c r="F563">
        <v>792.48</v>
      </c>
      <c r="G563">
        <v>1.8</v>
      </c>
      <c r="H563">
        <v>17</v>
      </c>
      <c r="I563">
        <v>15</v>
      </c>
      <c r="J563">
        <v>5</v>
      </c>
      <c r="K563">
        <v>3640</v>
      </c>
      <c r="L563">
        <v>7.1</v>
      </c>
      <c r="M563">
        <v>1.1000000000000001</v>
      </c>
      <c r="N563">
        <v>24</v>
      </c>
      <c r="O563">
        <v>0.03</v>
      </c>
      <c r="Q563">
        <v>2</v>
      </c>
      <c r="R563">
        <v>4355</v>
      </c>
      <c r="S563">
        <v>7</v>
      </c>
      <c r="T563">
        <v>32</v>
      </c>
      <c r="U563">
        <v>472</v>
      </c>
      <c r="V563">
        <v>578</v>
      </c>
      <c r="W563">
        <v>8594.41</v>
      </c>
      <c r="X563">
        <v>1.0089999999999999</v>
      </c>
      <c r="Y563">
        <v>8.98</v>
      </c>
      <c r="AC563" t="s">
        <v>644</v>
      </c>
    </row>
    <row r="564" spans="1:29">
      <c r="A564" t="s">
        <v>1210</v>
      </c>
      <c r="D564">
        <v>50.188237999999998</v>
      </c>
      <c r="E564">
        <v>-111.952468</v>
      </c>
      <c r="F564">
        <v>691.9</v>
      </c>
      <c r="G564">
        <v>1.4</v>
      </c>
      <c r="H564">
        <v>56</v>
      </c>
      <c r="I564">
        <v>30</v>
      </c>
      <c r="J564">
        <v>12</v>
      </c>
      <c r="K564">
        <v>3420</v>
      </c>
      <c r="L564">
        <v>10</v>
      </c>
      <c r="M564">
        <v>3.4</v>
      </c>
      <c r="N564">
        <v>68</v>
      </c>
      <c r="Q564">
        <v>3.1</v>
      </c>
      <c r="R564">
        <v>4448</v>
      </c>
      <c r="S564">
        <v>33</v>
      </c>
      <c r="T564">
        <v>11</v>
      </c>
      <c r="V564">
        <v>561</v>
      </c>
      <c r="W564">
        <v>7943.64</v>
      </c>
      <c r="X564">
        <v>1.008</v>
      </c>
      <c r="Y564">
        <v>6.53</v>
      </c>
      <c r="AC564" t="s">
        <v>644</v>
      </c>
    </row>
    <row r="565" spans="1:29">
      <c r="A565" t="s">
        <v>1211</v>
      </c>
      <c r="D565">
        <v>50.159762999999998</v>
      </c>
      <c r="E565">
        <v>-112.6134</v>
      </c>
      <c r="F565">
        <v>1244.19</v>
      </c>
      <c r="G565">
        <v>23</v>
      </c>
      <c r="H565">
        <v>140</v>
      </c>
      <c r="I565">
        <v>335</v>
      </c>
      <c r="J565">
        <v>96</v>
      </c>
      <c r="K565">
        <v>10600</v>
      </c>
      <c r="L565">
        <v>24</v>
      </c>
      <c r="M565">
        <v>0.2</v>
      </c>
      <c r="N565">
        <v>50</v>
      </c>
      <c r="O565">
        <v>0.26</v>
      </c>
      <c r="Q565">
        <v>0.2</v>
      </c>
      <c r="R565">
        <v>10900</v>
      </c>
      <c r="S565">
        <v>6</v>
      </c>
      <c r="T565">
        <v>858</v>
      </c>
      <c r="U565">
        <v>3700</v>
      </c>
      <c r="V565">
        <v>2560</v>
      </c>
      <c r="W565">
        <v>27960.98</v>
      </c>
      <c r="Y565">
        <v>9.26</v>
      </c>
      <c r="AC565" t="s">
        <v>644</v>
      </c>
    </row>
    <row r="566" spans="1:29">
      <c r="A566" t="s">
        <v>1212</v>
      </c>
      <c r="D566">
        <v>50.335202000000002</v>
      </c>
      <c r="E566">
        <v>-113.08516899999999</v>
      </c>
      <c r="F566">
        <v>1299.06</v>
      </c>
      <c r="G566">
        <v>3</v>
      </c>
      <c r="H566">
        <v>167</v>
      </c>
      <c r="I566">
        <v>24</v>
      </c>
      <c r="J566">
        <v>40</v>
      </c>
      <c r="K566">
        <v>7640</v>
      </c>
      <c r="L566">
        <v>3.6</v>
      </c>
      <c r="M566">
        <v>9.4</v>
      </c>
      <c r="N566">
        <v>67</v>
      </c>
      <c r="Q566">
        <v>12</v>
      </c>
      <c r="R566">
        <v>9663</v>
      </c>
      <c r="S566">
        <v>36</v>
      </c>
      <c r="T566">
        <v>12</v>
      </c>
      <c r="U566">
        <v>179</v>
      </c>
      <c r="V566">
        <v>3540</v>
      </c>
      <c r="W566">
        <v>19406.41</v>
      </c>
      <c r="X566">
        <v>1.014</v>
      </c>
      <c r="Y566">
        <v>8.5</v>
      </c>
      <c r="AC566" t="s">
        <v>644</v>
      </c>
    </row>
    <row r="567" spans="1:29">
      <c r="A567" t="s">
        <v>1213</v>
      </c>
      <c r="D567">
        <v>50.320177000000001</v>
      </c>
      <c r="E567">
        <v>-113.54548200000001</v>
      </c>
      <c r="F567">
        <v>2100.0700000000002</v>
      </c>
      <c r="G567">
        <v>23</v>
      </c>
      <c r="H567">
        <v>1110</v>
      </c>
      <c r="I567">
        <v>260</v>
      </c>
      <c r="J567">
        <v>300</v>
      </c>
      <c r="K567">
        <v>18600</v>
      </c>
      <c r="L567">
        <v>30</v>
      </c>
      <c r="M567">
        <v>0.59</v>
      </c>
      <c r="N567">
        <v>161</v>
      </c>
      <c r="O567">
        <v>0.11</v>
      </c>
      <c r="P567">
        <v>0.44</v>
      </c>
      <c r="Q567">
        <v>115</v>
      </c>
      <c r="R567">
        <v>32170</v>
      </c>
      <c r="S567">
        <v>10</v>
      </c>
      <c r="T567">
        <v>552</v>
      </c>
      <c r="V567">
        <v>73</v>
      </c>
      <c r="W567">
        <v>53700.52</v>
      </c>
      <c r="X567">
        <v>1.0389999999999999</v>
      </c>
      <c r="Y567">
        <v>7.55</v>
      </c>
      <c r="AC567" t="s">
        <v>644</v>
      </c>
    </row>
    <row r="568" spans="1:29">
      <c r="A568" t="s">
        <v>1214</v>
      </c>
      <c r="D568">
        <v>50.515113999999997</v>
      </c>
      <c r="E568">
        <v>-111.684657</v>
      </c>
      <c r="F568">
        <v>993.95</v>
      </c>
      <c r="G568">
        <v>8</v>
      </c>
      <c r="H568">
        <v>39</v>
      </c>
      <c r="I568">
        <v>132</v>
      </c>
      <c r="J568">
        <v>52</v>
      </c>
      <c r="K568">
        <v>8710</v>
      </c>
      <c r="N568">
        <v>32</v>
      </c>
      <c r="O568">
        <v>0.08</v>
      </c>
      <c r="Q568">
        <v>3.22</v>
      </c>
      <c r="R568">
        <v>7540</v>
      </c>
      <c r="S568">
        <v>3</v>
      </c>
      <c r="T568">
        <v>7</v>
      </c>
      <c r="U568">
        <v>1510</v>
      </c>
      <c r="V568">
        <v>7750</v>
      </c>
      <c r="X568">
        <v>1.018</v>
      </c>
      <c r="Y568">
        <v>8.6</v>
      </c>
      <c r="AC568" t="s">
        <v>644</v>
      </c>
    </row>
    <row r="569" spans="1:29">
      <c r="A569" t="s">
        <v>1215</v>
      </c>
      <c r="D569">
        <v>50.634770000000003</v>
      </c>
      <c r="E569">
        <v>-111.128951</v>
      </c>
      <c r="F569">
        <v>1011.94</v>
      </c>
      <c r="G569">
        <v>7.9</v>
      </c>
      <c r="H569">
        <v>42</v>
      </c>
      <c r="I569">
        <v>73</v>
      </c>
      <c r="J569">
        <v>14</v>
      </c>
      <c r="K569">
        <v>8750</v>
      </c>
      <c r="L569">
        <v>23</v>
      </c>
      <c r="M569">
        <v>0.6</v>
      </c>
      <c r="N569">
        <v>24</v>
      </c>
      <c r="O569">
        <v>0.1</v>
      </c>
      <c r="Q569">
        <v>2.5</v>
      </c>
      <c r="R569">
        <v>6088</v>
      </c>
      <c r="S569">
        <v>1</v>
      </c>
      <c r="T569">
        <v>53</v>
      </c>
      <c r="U569">
        <v>3600</v>
      </c>
      <c r="V569">
        <v>6570</v>
      </c>
      <c r="W569">
        <v>22192.17</v>
      </c>
      <c r="X569">
        <v>1.0189999999999999</v>
      </c>
      <c r="Y569">
        <v>8.75</v>
      </c>
      <c r="AC569" t="s">
        <v>644</v>
      </c>
    </row>
    <row r="570" spans="1:29">
      <c r="A570" t="s">
        <v>1216</v>
      </c>
      <c r="D570">
        <v>50.683208</v>
      </c>
      <c r="E570">
        <v>-111.167284</v>
      </c>
      <c r="F570">
        <v>1007.06</v>
      </c>
      <c r="G570">
        <v>4.5999999999999996</v>
      </c>
      <c r="H570">
        <v>35</v>
      </c>
      <c r="I570">
        <v>90</v>
      </c>
      <c r="J570">
        <v>2</v>
      </c>
      <c r="K570">
        <v>9230</v>
      </c>
      <c r="N570">
        <v>42</v>
      </c>
      <c r="O570">
        <v>26.2</v>
      </c>
      <c r="P570">
        <v>0.3</v>
      </c>
      <c r="Q570">
        <v>11.3</v>
      </c>
      <c r="R570">
        <v>8440</v>
      </c>
      <c r="S570">
        <v>2</v>
      </c>
      <c r="T570">
        <v>32</v>
      </c>
      <c r="U570">
        <v>3430</v>
      </c>
      <c r="V570">
        <v>3270</v>
      </c>
      <c r="W570">
        <v>22908.240000000002</v>
      </c>
      <c r="X570">
        <v>1.016</v>
      </c>
      <c r="Y570">
        <v>8.43</v>
      </c>
      <c r="AC570" t="s">
        <v>644</v>
      </c>
    </row>
    <row r="571" spans="1:29">
      <c r="A571" t="s">
        <v>1217</v>
      </c>
      <c r="D571">
        <v>50.741177999999998</v>
      </c>
      <c r="E571">
        <v>-112.18876899999999</v>
      </c>
      <c r="F571">
        <v>880.26</v>
      </c>
      <c r="G571">
        <v>2</v>
      </c>
      <c r="H571">
        <v>197</v>
      </c>
      <c r="I571">
        <v>36</v>
      </c>
      <c r="J571">
        <v>69</v>
      </c>
      <c r="K571">
        <v>9340</v>
      </c>
      <c r="L571">
        <v>11</v>
      </c>
      <c r="N571">
        <v>95</v>
      </c>
      <c r="O571">
        <v>5.5</v>
      </c>
      <c r="P571">
        <v>2.5</v>
      </c>
      <c r="Q571">
        <v>24.9</v>
      </c>
      <c r="R571">
        <v>14600</v>
      </c>
      <c r="S571">
        <v>24</v>
      </c>
      <c r="T571">
        <v>218</v>
      </c>
      <c r="V571">
        <v>357</v>
      </c>
      <c r="W571">
        <v>24760.78</v>
      </c>
      <c r="X571">
        <v>1.018</v>
      </c>
      <c r="Y571">
        <v>8</v>
      </c>
      <c r="AC571" t="s">
        <v>644</v>
      </c>
    </row>
    <row r="572" spans="1:29">
      <c r="A572" t="s">
        <v>1218</v>
      </c>
      <c r="D572">
        <v>51.012894000000003</v>
      </c>
      <c r="E572">
        <v>-111.882614</v>
      </c>
      <c r="F572">
        <v>822.96</v>
      </c>
      <c r="G572">
        <v>3.4</v>
      </c>
      <c r="H572">
        <v>171</v>
      </c>
      <c r="I572">
        <v>650</v>
      </c>
      <c r="J572">
        <v>53</v>
      </c>
      <c r="K572">
        <v>8000</v>
      </c>
      <c r="L572">
        <v>7.8</v>
      </c>
      <c r="M572">
        <v>1.8</v>
      </c>
      <c r="N572">
        <v>91</v>
      </c>
      <c r="Q572">
        <v>19</v>
      </c>
      <c r="R572">
        <v>13560</v>
      </c>
      <c r="S572">
        <v>28</v>
      </c>
      <c r="T572">
        <v>79</v>
      </c>
      <c r="U572">
        <v>209</v>
      </c>
      <c r="V572">
        <v>269</v>
      </c>
      <c r="W572">
        <v>23151.17</v>
      </c>
      <c r="X572">
        <v>1.0189999999999999</v>
      </c>
      <c r="Y572">
        <v>8.27</v>
      </c>
      <c r="AC572" t="s">
        <v>644</v>
      </c>
    </row>
    <row r="573" spans="1:29">
      <c r="A573" t="s">
        <v>1219</v>
      </c>
      <c r="D573">
        <v>51.048513</v>
      </c>
      <c r="E573">
        <v>-112.642248</v>
      </c>
      <c r="F573">
        <v>1367.33</v>
      </c>
      <c r="G573">
        <v>4</v>
      </c>
      <c r="H573">
        <v>303</v>
      </c>
      <c r="I573">
        <v>47</v>
      </c>
      <c r="J573">
        <v>61</v>
      </c>
      <c r="K573">
        <v>9100</v>
      </c>
      <c r="L573">
        <v>10.7</v>
      </c>
      <c r="M573">
        <v>2.2000000000000002</v>
      </c>
      <c r="N573">
        <v>53</v>
      </c>
      <c r="Q573">
        <v>29</v>
      </c>
      <c r="R573">
        <v>13530</v>
      </c>
      <c r="S573">
        <v>10</v>
      </c>
      <c r="T573">
        <v>89</v>
      </c>
      <c r="U573">
        <v>86</v>
      </c>
      <c r="V573">
        <v>2284</v>
      </c>
      <c r="W573">
        <v>24552.51</v>
      </c>
      <c r="X573">
        <v>1.0209999999999999</v>
      </c>
      <c r="Y573">
        <v>8.5500000000000007</v>
      </c>
      <c r="AC573" t="s">
        <v>644</v>
      </c>
    </row>
    <row r="574" spans="1:29">
      <c r="A574" t="s">
        <v>1220</v>
      </c>
      <c r="D574">
        <v>51.165010000000002</v>
      </c>
      <c r="E574">
        <v>-111.998858</v>
      </c>
      <c r="F574">
        <v>907.69</v>
      </c>
      <c r="G574">
        <v>2.6</v>
      </c>
      <c r="H574">
        <v>152</v>
      </c>
      <c r="I574">
        <v>29</v>
      </c>
      <c r="J574">
        <v>44</v>
      </c>
      <c r="K574">
        <v>7160</v>
      </c>
      <c r="L574">
        <v>7</v>
      </c>
      <c r="M574">
        <v>4.3</v>
      </c>
      <c r="N574">
        <v>71</v>
      </c>
      <c r="P574">
        <v>0.1</v>
      </c>
      <c r="Q574">
        <v>18</v>
      </c>
      <c r="R574">
        <v>10600</v>
      </c>
      <c r="S574">
        <v>22</v>
      </c>
      <c r="T574">
        <v>66</v>
      </c>
      <c r="U574">
        <v>243</v>
      </c>
      <c r="V574">
        <v>218</v>
      </c>
      <c r="W574">
        <v>18246.099999999999</v>
      </c>
      <c r="X574">
        <v>1.0089999999999999</v>
      </c>
      <c r="Y574">
        <v>8.31</v>
      </c>
      <c r="AC574" t="s">
        <v>644</v>
      </c>
    </row>
    <row r="575" spans="1:29">
      <c r="A575" t="s">
        <v>1221</v>
      </c>
      <c r="D575">
        <v>51.319679999999998</v>
      </c>
      <c r="E575">
        <v>-112.217206</v>
      </c>
      <c r="F575">
        <v>1279.25</v>
      </c>
      <c r="G575">
        <v>1.8</v>
      </c>
      <c r="H575">
        <v>73</v>
      </c>
      <c r="I575">
        <v>52</v>
      </c>
      <c r="J575">
        <v>26</v>
      </c>
      <c r="K575">
        <v>6090</v>
      </c>
      <c r="L575">
        <v>15</v>
      </c>
      <c r="N575">
        <v>49</v>
      </c>
      <c r="O575">
        <v>8.6</v>
      </c>
      <c r="P575">
        <v>0.3</v>
      </c>
      <c r="Q575">
        <v>18.600000000000001</v>
      </c>
      <c r="R575">
        <v>7370</v>
      </c>
      <c r="S575">
        <v>14</v>
      </c>
      <c r="T575">
        <v>18</v>
      </c>
      <c r="U575">
        <v>74</v>
      </c>
      <c r="V575">
        <v>3480</v>
      </c>
      <c r="W575">
        <v>15374.84</v>
      </c>
      <c r="X575">
        <v>1.012</v>
      </c>
      <c r="Y575">
        <v>8.15</v>
      </c>
      <c r="AC575" t="s">
        <v>644</v>
      </c>
    </row>
    <row r="576" spans="1:29">
      <c r="A576" t="s">
        <v>1222</v>
      </c>
      <c r="D576">
        <v>51.429262999999999</v>
      </c>
      <c r="E576">
        <v>-114.239155</v>
      </c>
      <c r="F576">
        <v>2063.8000000000002</v>
      </c>
      <c r="G576">
        <v>0.6</v>
      </c>
      <c r="H576">
        <v>208</v>
      </c>
      <c r="I576">
        <v>5.6</v>
      </c>
      <c r="K576">
        <v>1990</v>
      </c>
      <c r="L576">
        <v>11</v>
      </c>
      <c r="N576">
        <v>13</v>
      </c>
      <c r="O576">
        <v>0.52</v>
      </c>
      <c r="P576">
        <v>0.04</v>
      </c>
      <c r="Q576">
        <v>1</v>
      </c>
      <c r="R576">
        <v>798</v>
      </c>
      <c r="S576">
        <v>4</v>
      </c>
      <c r="T576">
        <v>24</v>
      </c>
      <c r="U576">
        <v>356</v>
      </c>
      <c r="V576">
        <v>3560</v>
      </c>
      <c r="X576">
        <v>1.0049999999999999</v>
      </c>
      <c r="Y576">
        <v>8.3000000000000007</v>
      </c>
      <c r="AC576" t="s">
        <v>644</v>
      </c>
    </row>
    <row r="577" spans="1:29">
      <c r="A577" t="s">
        <v>1223</v>
      </c>
      <c r="D577">
        <v>51.755521000000002</v>
      </c>
      <c r="E577">
        <v>-112.54987</v>
      </c>
      <c r="F577">
        <v>1152.1400000000001</v>
      </c>
      <c r="G577">
        <v>2.6</v>
      </c>
      <c r="H577">
        <v>47</v>
      </c>
      <c r="I577">
        <v>21</v>
      </c>
      <c r="J577">
        <v>20</v>
      </c>
      <c r="K577">
        <v>6240</v>
      </c>
      <c r="L577">
        <v>9.1</v>
      </c>
      <c r="M577">
        <v>14</v>
      </c>
      <c r="N577">
        <v>89</v>
      </c>
      <c r="Q577">
        <v>7.9</v>
      </c>
      <c r="R577">
        <v>9649</v>
      </c>
      <c r="S577">
        <v>36</v>
      </c>
      <c r="T577">
        <v>33</v>
      </c>
      <c r="U577">
        <v>505</v>
      </c>
      <c r="V577">
        <v>571</v>
      </c>
      <c r="W577">
        <v>17475.45</v>
      </c>
      <c r="X577">
        <v>1.016</v>
      </c>
      <c r="Y577">
        <v>8.32</v>
      </c>
      <c r="AC577" t="s">
        <v>644</v>
      </c>
    </row>
    <row r="578" spans="1:29">
      <c r="A578" t="s">
        <v>1224</v>
      </c>
      <c r="D578">
        <v>51.746184999999997</v>
      </c>
      <c r="E578">
        <v>-112.62078</v>
      </c>
      <c r="F578">
        <v>1158.24</v>
      </c>
      <c r="G578">
        <v>2.5</v>
      </c>
      <c r="H578">
        <v>51</v>
      </c>
      <c r="I578">
        <v>41</v>
      </c>
      <c r="J578">
        <v>10</v>
      </c>
      <c r="K578">
        <v>6880</v>
      </c>
      <c r="L578">
        <v>6.7</v>
      </c>
      <c r="M578">
        <v>0.1</v>
      </c>
      <c r="N578">
        <v>175</v>
      </c>
      <c r="P578">
        <v>0.1</v>
      </c>
      <c r="Q578">
        <v>1.3</v>
      </c>
      <c r="R578">
        <v>10370</v>
      </c>
      <c r="S578">
        <v>1</v>
      </c>
      <c r="T578">
        <v>252</v>
      </c>
      <c r="V578">
        <v>274</v>
      </c>
      <c r="W578">
        <v>17915.68</v>
      </c>
      <c r="X578">
        <v>1.0169999999999999</v>
      </c>
      <c r="Y578">
        <v>6.07</v>
      </c>
      <c r="AC578" t="s">
        <v>644</v>
      </c>
    </row>
    <row r="579" spans="1:29">
      <c r="A579" t="s">
        <v>1225</v>
      </c>
      <c r="D579">
        <v>52.921219000000001</v>
      </c>
      <c r="E579">
        <v>-114.888317</v>
      </c>
      <c r="F579">
        <v>1310.6400000000001</v>
      </c>
      <c r="G579">
        <v>1.5</v>
      </c>
      <c r="H579">
        <v>87</v>
      </c>
      <c r="I579">
        <v>26</v>
      </c>
      <c r="J579">
        <v>18</v>
      </c>
      <c r="K579">
        <v>3460</v>
      </c>
      <c r="L579">
        <v>2.1</v>
      </c>
      <c r="M579">
        <v>16</v>
      </c>
      <c r="N579">
        <v>41</v>
      </c>
      <c r="P579">
        <v>0.1</v>
      </c>
      <c r="Q579">
        <v>11</v>
      </c>
      <c r="R579">
        <v>5330</v>
      </c>
      <c r="S579">
        <v>15</v>
      </c>
      <c r="T579">
        <v>28</v>
      </c>
      <c r="U579">
        <v>100</v>
      </c>
      <c r="V579">
        <v>437</v>
      </c>
      <c r="W579">
        <v>9425.75</v>
      </c>
      <c r="X579">
        <v>1.016</v>
      </c>
      <c r="Y579">
        <v>8.3800000000000008</v>
      </c>
      <c r="AC579" t="s">
        <v>644</v>
      </c>
    </row>
    <row r="580" spans="1:29">
      <c r="A580" t="s">
        <v>1225</v>
      </c>
      <c r="D580">
        <v>52.921219000000001</v>
      </c>
      <c r="E580">
        <v>-114.888317</v>
      </c>
      <c r="F580">
        <v>1309.1199999999999</v>
      </c>
      <c r="G580">
        <v>2.6</v>
      </c>
      <c r="H580">
        <v>116</v>
      </c>
      <c r="I580">
        <v>36</v>
      </c>
      <c r="J580">
        <v>21</v>
      </c>
      <c r="K580">
        <v>3960</v>
      </c>
      <c r="L580">
        <v>2.2999999999999998</v>
      </c>
      <c r="M580">
        <v>19</v>
      </c>
      <c r="N580">
        <v>94</v>
      </c>
      <c r="Q580">
        <v>13</v>
      </c>
      <c r="R580">
        <v>5400</v>
      </c>
      <c r="S580">
        <v>3</v>
      </c>
      <c r="T580">
        <v>16</v>
      </c>
      <c r="U580">
        <v>115</v>
      </c>
      <c r="V580">
        <v>342</v>
      </c>
      <c r="W580">
        <v>9514.52</v>
      </c>
      <c r="X580">
        <v>1.01</v>
      </c>
      <c r="Y580">
        <v>8.52</v>
      </c>
      <c r="AC580" t="s">
        <v>644</v>
      </c>
    </row>
    <row r="581" spans="1:29">
      <c r="A581" t="s">
        <v>1226</v>
      </c>
      <c r="D581">
        <v>52.863587000000003</v>
      </c>
      <c r="E581">
        <v>-115.05794400000001</v>
      </c>
      <c r="F581">
        <v>1370.08</v>
      </c>
      <c r="G581">
        <v>0.8</v>
      </c>
      <c r="H581">
        <v>25</v>
      </c>
      <c r="I581">
        <v>21</v>
      </c>
      <c r="J581">
        <v>5</v>
      </c>
      <c r="K581">
        <v>2070</v>
      </c>
      <c r="L581">
        <v>1.4</v>
      </c>
      <c r="M581">
        <v>0.15</v>
      </c>
      <c r="N581">
        <v>24</v>
      </c>
      <c r="P581">
        <v>0.01</v>
      </c>
      <c r="Q581">
        <v>2</v>
      </c>
      <c r="R581">
        <v>2380</v>
      </c>
      <c r="S581">
        <v>7</v>
      </c>
      <c r="T581">
        <v>226</v>
      </c>
      <c r="U581">
        <v>219</v>
      </c>
      <c r="V581">
        <v>430</v>
      </c>
      <c r="W581">
        <v>5048.8999999999996</v>
      </c>
      <c r="X581">
        <v>1.0109999999999999</v>
      </c>
      <c r="Y581">
        <v>8.58</v>
      </c>
      <c r="AC581" t="s">
        <v>644</v>
      </c>
    </row>
    <row r="582" spans="1:29">
      <c r="A582" t="s">
        <v>1227</v>
      </c>
      <c r="D582">
        <v>53.169108000000001</v>
      </c>
      <c r="E582">
        <v>-114.833547</v>
      </c>
      <c r="F582">
        <v>1084.78</v>
      </c>
      <c r="G582">
        <v>1</v>
      </c>
      <c r="H582">
        <v>179</v>
      </c>
      <c r="I582">
        <v>33</v>
      </c>
      <c r="J582">
        <v>50</v>
      </c>
      <c r="K582">
        <v>6050</v>
      </c>
      <c r="L582">
        <v>21</v>
      </c>
      <c r="M582">
        <v>47</v>
      </c>
      <c r="N582">
        <v>126</v>
      </c>
      <c r="O582">
        <v>0.02</v>
      </c>
      <c r="P582">
        <v>0.42</v>
      </c>
      <c r="Q582">
        <v>21</v>
      </c>
      <c r="R582">
        <v>9590</v>
      </c>
      <c r="V582">
        <v>373</v>
      </c>
      <c r="X582">
        <v>1.0089999999999999</v>
      </c>
      <c r="Y582">
        <v>7.5</v>
      </c>
      <c r="AC582" t="s">
        <v>644</v>
      </c>
    </row>
    <row r="583" spans="1:29">
      <c r="A583" t="s">
        <v>1228</v>
      </c>
      <c r="D583">
        <v>53.190086000000001</v>
      </c>
      <c r="E583">
        <v>-114.845024</v>
      </c>
      <c r="F583">
        <v>1079.9100000000001</v>
      </c>
      <c r="G583">
        <v>0.37</v>
      </c>
      <c r="H583">
        <v>55</v>
      </c>
      <c r="I583">
        <v>25</v>
      </c>
      <c r="J583">
        <v>87</v>
      </c>
      <c r="K583">
        <v>6360</v>
      </c>
      <c r="N583">
        <v>92</v>
      </c>
      <c r="O583">
        <v>3.8</v>
      </c>
      <c r="P583">
        <v>0.12</v>
      </c>
      <c r="Q583">
        <v>13.3</v>
      </c>
      <c r="R583">
        <v>8650</v>
      </c>
      <c r="S583">
        <v>39</v>
      </c>
      <c r="T583">
        <v>4</v>
      </c>
      <c r="U583">
        <v>667</v>
      </c>
      <c r="V583">
        <v>1220</v>
      </c>
      <c r="X583">
        <v>1.012</v>
      </c>
      <c r="Y583">
        <v>8.24</v>
      </c>
      <c r="AC583" t="s">
        <v>644</v>
      </c>
    </row>
    <row r="584" spans="1:29">
      <c r="A584" t="s">
        <v>1229</v>
      </c>
      <c r="D584">
        <v>53.202809000000002</v>
      </c>
      <c r="E584">
        <v>-114.520543</v>
      </c>
      <c r="F584">
        <v>1565.15</v>
      </c>
      <c r="G584">
        <v>4.7</v>
      </c>
      <c r="H584">
        <v>85</v>
      </c>
      <c r="I584">
        <v>59</v>
      </c>
      <c r="J584">
        <v>62</v>
      </c>
      <c r="K584">
        <v>12300</v>
      </c>
      <c r="L584">
        <v>5</v>
      </c>
      <c r="M584">
        <v>0.4</v>
      </c>
      <c r="N584">
        <v>77</v>
      </c>
      <c r="P584">
        <v>0.1</v>
      </c>
      <c r="Q584">
        <v>44</v>
      </c>
      <c r="R584">
        <v>17860</v>
      </c>
      <c r="S584">
        <v>8</v>
      </c>
      <c r="T584">
        <v>145</v>
      </c>
      <c r="U584">
        <v>166</v>
      </c>
      <c r="V584">
        <v>254</v>
      </c>
      <c r="W584">
        <v>30211.34</v>
      </c>
      <c r="X584">
        <v>1.024</v>
      </c>
      <c r="Y584">
        <v>8.4700000000000006</v>
      </c>
      <c r="AC584" t="s">
        <v>644</v>
      </c>
    </row>
    <row r="585" spans="1:29">
      <c r="A585" t="s">
        <v>1230</v>
      </c>
      <c r="D585">
        <v>53.211440000000003</v>
      </c>
      <c r="E585">
        <v>-114.472279</v>
      </c>
      <c r="F585">
        <v>914.4</v>
      </c>
      <c r="G585">
        <v>0.1</v>
      </c>
      <c r="H585">
        <v>4</v>
      </c>
      <c r="I585">
        <v>15</v>
      </c>
      <c r="J585">
        <v>1</v>
      </c>
      <c r="K585">
        <v>2270</v>
      </c>
      <c r="L585">
        <v>1.6</v>
      </c>
      <c r="M585">
        <v>0.3</v>
      </c>
      <c r="N585">
        <v>11</v>
      </c>
      <c r="Q585">
        <v>0.5</v>
      </c>
      <c r="R585">
        <v>1540</v>
      </c>
      <c r="S585">
        <v>9</v>
      </c>
      <c r="T585">
        <v>202</v>
      </c>
      <c r="U585">
        <v>830</v>
      </c>
      <c r="V585">
        <v>1157</v>
      </c>
      <c r="W585">
        <v>5331.48</v>
      </c>
      <c r="X585">
        <v>1.006</v>
      </c>
      <c r="Y585">
        <v>9.24</v>
      </c>
      <c r="AC585" t="s">
        <v>644</v>
      </c>
    </row>
    <row r="586" spans="1:29">
      <c r="A586" t="s">
        <v>1231</v>
      </c>
      <c r="D586">
        <v>53.414785999999999</v>
      </c>
      <c r="E586">
        <v>-116.30332199999999</v>
      </c>
      <c r="F586">
        <v>2822.45</v>
      </c>
      <c r="G586">
        <v>29</v>
      </c>
      <c r="H586">
        <v>90</v>
      </c>
      <c r="I586">
        <v>785</v>
      </c>
      <c r="J586">
        <v>22</v>
      </c>
      <c r="K586">
        <v>17300</v>
      </c>
      <c r="L586">
        <v>113</v>
      </c>
      <c r="M586">
        <v>0.3</v>
      </c>
      <c r="N586">
        <v>96</v>
      </c>
      <c r="Q586">
        <v>7.3</v>
      </c>
      <c r="R586">
        <v>28500</v>
      </c>
      <c r="S586">
        <v>2</v>
      </c>
      <c r="T586">
        <v>868</v>
      </c>
      <c r="U586">
        <v>430</v>
      </c>
      <c r="V586">
        <v>2350</v>
      </c>
      <c r="W586">
        <v>51159.39</v>
      </c>
      <c r="X586">
        <v>1.038</v>
      </c>
      <c r="Y586">
        <v>8.15</v>
      </c>
      <c r="AC586" t="s">
        <v>644</v>
      </c>
    </row>
    <row r="587" spans="1:29">
      <c r="A587" t="s">
        <v>1232</v>
      </c>
      <c r="D587">
        <v>53.609034000000001</v>
      </c>
      <c r="E587">
        <v>-115.434894</v>
      </c>
      <c r="F587">
        <v>1607.82</v>
      </c>
      <c r="G587">
        <v>5.0999999999999996</v>
      </c>
      <c r="H587">
        <v>182</v>
      </c>
      <c r="I587">
        <v>29</v>
      </c>
      <c r="J587">
        <v>63</v>
      </c>
      <c r="K587">
        <v>9350</v>
      </c>
      <c r="L587">
        <v>6.9</v>
      </c>
      <c r="M587">
        <v>72</v>
      </c>
      <c r="N587">
        <v>131</v>
      </c>
      <c r="Q587">
        <v>28</v>
      </c>
      <c r="R587">
        <v>14100</v>
      </c>
      <c r="S587">
        <v>28</v>
      </c>
      <c r="T587">
        <v>11</v>
      </c>
      <c r="U587">
        <v>633</v>
      </c>
      <c r="V587">
        <v>1767</v>
      </c>
      <c r="W587">
        <v>26031.65</v>
      </c>
      <c r="X587">
        <v>1.0209999999999999</v>
      </c>
      <c r="Y587">
        <v>8.25</v>
      </c>
      <c r="AC587" t="s">
        <v>644</v>
      </c>
    </row>
    <row r="588" spans="1:29">
      <c r="A588" t="s">
        <v>1233</v>
      </c>
      <c r="D588">
        <v>53.691470000000002</v>
      </c>
      <c r="E588">
        <v>-115.68073</v>
      </c>
      <c r="F588">
        <v>1677.31</v>
      </c>
      <c r="G588">
        <v>1.8</v>
      </c>
      <c r="H588">
        <v>20</v>
      </c>
      <c r="I588">
        <v>20</v>
      </c>
      <c r="J588">
        <v>5</v>
      </c>
      <c r="K588">
        <v>4060</v>
      </c>
      <c r="L588">
        <v>2.5</v>
      </c>
      <c r="M588">
        <v>1.4</v>
      </c>
      <c r="N588">
        <v>18</v>
      </c>
      <c r="Q588">
        <v>2</v>
      </c>
      <c r="R588">
        <v>4890</v>
      </c>
      <c r="S588">
        <v>8</v>
      </c>
      <c r="T588">
        <v>63</v>
      </c>
      <c r="U588">
        <v>270</v>
      </c>
      <c r="V588">
        <v>589</v>
      </c>
      <c r="W588">
        <v>9167.99</v>
      </c>
      <c r="X588">
        <v>1.0069999999999999</v>
      </c>
      <c r="Y588">
        <v>8.6999999999999993</v>
      </c>
      <c r="AC588" t="s">
        <v>644</v>
      </c>
    </row>
    <row r="589" spans="1:29">
      <c r="A589" t="s">
        <v>1234</v>
      </c>
      <c r="D589">
        <v>53.812770999999998</v>
      </c>
      <c r="E589">
        <v>-114.687916</v>
      </c>
      <c r="F589">
        <v>606.54999999999995</v>
      </c>
      <c r="G589">
        <v>0.3</v>
      </c>
      <c r="H589">
        <v>51</v>
      </c>
      <c r="I589">
        <v>10</v>
      </c>
      <c r="J589">
        <v>34</v>
      </c>
      <c r="K589">
        <v>1760</v>
      </c>
      <c r="L589">
        <v>1.2</v>
      </c>
      <c r="M589">
        <v>0.04</v>
      </c>
      <c r="N589">
        <v>11</v>
      </c>
      <c r="O589">
        <v>0.01</v>
      </c>
      <c r="Q589">
        <v>2</v>
      </c>
      <c r="R589">
        <v>2489</v>
      </c>
      <c r="S589">
        <v>7</v>
      </c>
      <c r="T589">
        <v>126</v>
      </c>
      <c r="U589">
        <v>115</v>
      </c>
      <c r="V589">
        <v>189</v>
      </c>
      <c r="W589">
        <v>4641.33</v>
      </c>
      <c r="X589">
        <v>1.0069999999999999</v>
      </c>
      <c r="Y589">
        <v>8.3699999999999992</v>
      </c>
      <c r="AC589" t="s">
        <v>644</v>
      </c>
    </row>
    <row r="590" spans="1:29">
      <c r="A590" t="s">
        <v>1234</v>
      </c>
      <c r="D590">
        <v>53.812770999999998</v>
      </c>
      <c r="E590">
        <v>-114.687916</v>
      </c>
      <c r="F590">
        <v>419.71</v>
      </c>
      <c r="G590">
        <v>0.3</v>
      </c>
      <c r="H590">
        <v>26</v>
      </c>
      <c r="I590">
        <v>6</v>
      </c>
      <c r="J590">
        <v>7</v>
      </c>
      <c r="K590">
        <v>1550</v>
      </c>
      <c r="L590">
        <v>1.6</v>
      </c>
      <c r="M590">
        <v>0.6</v>
      </c>
      <c r="N590">
        <v>7</v>
      </c>
      <c r="O590">
        <v>0.01</v>
      </c>
      <c r="Q590">
        <v>0.9</v>
      </c>
      <c r="R590">
        <v>2330</v>
      </c>
      <c r="S590">
        <v>4</v>
      </c>
      <c r="T590">
        <v>62</v>
      </c>
      <c r="U590">
        <v>72</v>
      </c>
      <c r="V590">
        <v>146</v>
      </c>
      <c r="W590">
        <v>4190.33</v>
      </c>
      <c r="X590">
        <v>1.006</v>
      </c>
      <c r="Y590">
        <v>8.3699999999999992</v>
      </c>
      <c r="AC590" t="s">
        <v>644</v>
      </c>
    </row>
    <row r="591" spans="1:29">
      <c r="A591" t="s">
        <v>950</v>
      </c>
      <c r="D591">
        <v>53.865265000000001</v>
      </c>
      <c r="E591">
        <v>-114.788431</v>
      </c>
      <c r="F591">
        <v>1143</v>
      </c>
      <c r="G591">
        <v>4.5</v>
      </c>
      <c r="H591">
        <v>174</v>
      </c>
      <c r="I591">
        <v>44</v>
      </c>
      <c r="J591">
        <v>48</v>
      </c>
      <c r="K591">
        <v>11740</v>
      </c>
      <c r="L591">
        <v>6.3</v>
      </c>
      <c r="M591">
        <v>3.5</v>
      </c>
      <c r="N591">
        <v>102</v>
      </c>
      <c r="Q591">
        <v>23</v>
      </c>
      <c r="R591">
        <v>17340</v>
      </c>
      <c r="S591">
        <v>5</v>
      </c>
      <c r="T591">
        <v>32</v>
      </c>
      <c r="U591">
        <v>272</v>
      </c>
      <c r="V591">
        <v>1970</v>
      </c>
      <c r="W591">
        <v>30892.59</v>
      </c>
      <c r="X591">
        <v>1.026</v>
      </c>
      <c r="Y591">
        <v>8.42</v>
      </c>
      <c r="AC591" t="s">
        <v>644</v>
      </c>
    </row>
    <row r="592" spans="1:29">
      <c r="A592" t="s">
        <v>1235</v>
      </c>
      <c r="D592">
        <v>53.869757999999997</v>
      </c>
      <c r="E592">
        <v>-115.201172</v>
      </c>
      <c r="F592">
        <v>1557.53</v>
      </c>
      <c r="G592">
        <v>37.5</v>
      </c>
      <c r="H592">
        <v>5380</v>
      </c>
      <c r="I592">
        <v>1680</v>
      </c>
      <c r="J592">
        <v>982</v>
      </c>
      <c r="K592">
        <v>37400</v>
      </c>
      <c r="L592">
        <v>89</v>
      </c>
      <c r="N592">
        <v>219</v>
      </c>
      <c r="O592">
        <v>1.23</v>
      </c>
      <c r="P592">
        <v>0.14000000000000001</v>
      </c>
      <c r="Q592">
        <v>398</v>
      </c>
      <c r="R592">
        <v>69300</v>
      </c>
      <c r="S592">
        <v>2</v>
      </c>
      <c r="T592">
        <v>370</v>
      </c>
      <c r="V592">
        <v>694</v>
      </c>
      <c r="W592">
        <v>114009.08</v>
      </c>
      <c r="X592">
        <v>1.079</v>
      </c>
      <c r="Y592">
        <v>7.15</v>
      </c>
      <c r="AC592" t="s">
        <v>644</v>
      </c>
    </row>
    <row r="593" spans="1:29">
      <c r="A593" t="s">
        <v>1236</v>
      </c>
      <c r="D593">
        <v>53.968986000000001</v>
      </c>
      <c r="E593">
        <v>-112.288771</v>
      </c>
      <c r="F593">
        <v>670.56</v>
      </c>
      <c r="G593">
        <v>7.3</v>
      </c>
      <c r="H593">
        <v>1200</v>
      </c>
      <c r="I593">
        <v>110</v>
      </c>
      <c r="J593">
        <v>468</v>
      </c>
      <c r="K593">
        <v>16900</v>
      </c>
      <c r="L593">
        <v>12</v>
      </c>
      <c r="M593">
        <v>1</v>
      </c>
      <c r="N593">
        <v>104</v>
      </c>
      <c r="O593">
        <v>0.14000000000000001</v>
      </c>
      <c r="P593">
        <v>0.81</v>
      </c>
      <c r="Q593">
        <v>85</v>
      </c>
      <c r="R593">
        <v>299601</v>
      </c>
      <c r="S593">
        <v>11</v>
      </c>
      <c r="T593">
        <v>122</v>
      </c>
      <c r="V593">
        <v>580</v>
      </c>
      <c r="W593">
        <v>494131.41</v>
      </c>
      <c r="X593">
        <v>1.0349999999999999</v>
      </c>
      <c r="Y593">
        <v>7.5</v>
      </c>
      <c r="AC593" t="s">
        <v>644</v>
      </c>
    </row>
    <row r="594" spans="1:29">
      <c r="A594" t="s">
        <v>1237</v>
      </c>
      <c r="D594">
        <v>53.996245000000002</v>
      </c>
      <c r="E594">
        <v>-115.841973</v>
      </c>
      <c r="F594">
        <v>1817.83</v>
      </c>
      <c r="G594">
        <v>16</v>
      </c>
      <c r="H594">
        <v>935</v>
      </c>
      <c r="I594">
        <v>445</v>
      </c>
      <c r="J594">
        <v>93</v>
      </c>
      <c r="K594">
        <v>15400</v>
      </c>
      <c r="L594">
        <v>44</v>
      </c>
      <c r="M594">
        <v>0.17</v>
      </c>
      <c r="N594">
        <v>15</v>
      </c>
      <c r="O594">
        <v>0.12</v>
      </c>
      <c r="P594">
        <v>2.1</v>
      </c>
      <c r="Q594">
        <v>78</v>
      </c>
      <c r="R594">
        <v>23760</v>
      </c>
      <c r="S594">
        <v>1</v>
      </c>
      <c r="T594">
        <v>833</v>
      </c>
      <c r="V594">
        <v>173</v>
      </c>
      <c r="W594">
        <v>40350.5</v>
      </c>
      <c r="X594">
        <v>1.0349999999999999</v>
      </c>
      <c r="Y594">
        <v>7.57</v>
      </c>
      <c r="AC594" t="s">
        <v>644</v>
      </c>
    </row>
    <row r="595" spans="1:29">
      <c r="A595" t="s">
        <v>1238</v>
      </c>
      <c r="D595">
        <v>54.075172999999999</v>
      </c>
      <c r="E595">
        <v>-114.238406</v>
      </c>
      <c r="F595">
        <v>321.87</v>
      </c>
      <c r="G595">
        <v>0.4</v>
      </c>
      <c r="H595">
        <v>28</v>
      </c>
      <c r="I595">
        <v>8.6999999999999993</v>
      </c>
      <c r="J595">
        <v>2</v>
      </c>
      <c r="K595">
        <v>1720</v>
      </c>
      <c r="L595">
        <v>1.7</v>
      </c>
      <c r="M595">
        <v>1.1000000000000001</v>
      </c>
      <c r="N595">
        <v>51</v>
      </c>
      <c r="O595">
        <v>0.02</v>
      </c>
      <c r="P595">
        <v>0.04</v>
      </c>
      <c r="Q595">
        <v>1.3</v>
      </c>
      <c r="R595">
        <v>2307</v>
      </c>
      <c r="S595">
        <v>7</v>
      </c>
      <c r="T595">
        <v>87</v>
      </c>
      <c r="U595">
        <v>150</v>
      </c>
      <c r="V595">
        <v>202</v>
      </c>
      <c r="W595">
        <v>4440.1400000000003</v>
      </c>
      <c r="X595">
        <v>1.006</v>
      </c>
      <c r="Y595">
        <v>8.1300000000000008</v>
      </c>
      <c r="AC595" t="s">
        <v>644</v>
      </c>
    </row>
    <row r="596" spans="1:29">
      <c r="A596" t="s">
        <v>1239</v>
      </c>
      <c r="D596">
        <v>54.301580999999999</v>
      </c>
      <c r="E596">
        <v>-114.892382</v>
      </c>
      <c r="F596">
        <v>961.34</v>
      </c>
      <c r="G596">
        <v>5.6</v>
      </c>
      <c r="H596">
        <v>136</v>
      </c>
      <c r="I596">
        <v>41</v>
      </c>
      <c r="J596">
        <v>73</v>
      </c>
      <c r="K596">
        <v>10900</v>
      </c>
      <c r="L596">
        <v>7.4</v>
      </c>
      <c r="M596">
        <v>11</v>
      </c>
      <c r="N596">
        <v>64</v>
      </c>
      <c r="Q596">
        <v>20</v>
      </c>
      <c r="R596">
        <v>16460</v>
      </c>
      <c r="S596">
        <v>12</v>
      </c>
      <c r="T596">
        <v>18</v>
      </c>
      <c r="U596">
        <v>519</v>
      </c>
      <c r="V596">
        <v>865</v>
      </c>
      <c r="W596">
        <v>28840.44</v>
      </c>
      <c r="X596">
        <v>1.0229999999999999</v>
      </c>
      <c r="Y596">
        <v>8.65</v>
      </c>
      <c r="AC596" t="s">
        <v>644</v>
      </c>
    </row>
    <row r="597" spans="1:29">
      <c r="A597" t="s">
        <v>1240</v>
      </c>
      <c r="D597">
        <v>54.272905999999999</v>
      </c>
      <c r="E597">
        <v>-117.686802</v>
      </c>
      <c r="F597">
        <v>1898.9</v>
      </c>
      <c r="G597">
        <v>1.4</v>
      </c>
      <c r="H597">
        <v>8</v>
      </c>
      <c r="I597">
        <v>29</v>
      </c>
      <c r="J597">
        <v>8</v>
      </c>
      <c r="K597">
        <v>3940</v>
      </c>
      <c r="L597">
        <v>6</v>
      </c>
      <c r="M597">
        <v>0.2</v>
      </c>
      <c r="N597">
        <v>42</v>
      </c>
      <c r="Q597">
        <v>1.1000000000000001</v>
      </c>
      <c r="R597">
        <v>4290</v>
      </c>
      <c r="S597">
        <v>8</v>
      </c>
      <c r="T597">
        <v>300</v>
      </c>
      <c r="U597">
        <v>636</v>
      </c>
      <c r="V597">
        <v>690</v>
      </c>
      <c r="W597">
        <v>9293.4599999999991</v>
      </c>
      <c r="X597">
        <v>1.0129999999999999</v>
      </c>
      <c r="Y597">
        <v>9.02</v>
      </c>
      <c r="AC597" t="s">
        <v>644</v>
      </c>
    </row>
    <row r="598" spans="1:29">
      <c r="A598" t="s">
        <v>1241</v>
      </c>
      <c r="D598">
        <v>54.389377000000003</v>
      </c>
      <c r="E598">
        <v>-114.484154</v>
      </c>
      <c r="F598">
        <v>1025.3499999999999</v>
      </c>
      <c r="G598">
        <v>6.6</v>
      </c>
      <c r="H598">
        <v>881</v>
      </c>
      <c r="I598">
        <v>117</v>
      </c>
      <c r="J598">
        <v>365</v>
      </c>
      <c r="K598">
        <v>15300</v>
      </c>
      <c r="L598">
        <v>8.6999999999999993</v>
      </c>
      <c r="M598">
        <v>7.7</v>
      </c>
      <c r="N598">
        <v>82</v>
      </c>
      <c r="O598">
        <v>0.2</v>
      </c>
      <c r="Q598">
        <v>110</v>
      </c>
      <c r="R598">
        <v>25000</v>
      </c>
      <c r="S598">
        <v>9</v>
      </c>
      <c r="T598">
        <v>78</v>
      </c>
      <c r="V598">
        <v>710</v>
      </c>
      <c r="W598">
        <v>41605.96</v>
      </c>
      <c r="X598">
        <v>1.032</v>
      </c>
      <c r="Y598">
        <v>7.7</v>
      </c>
      <c r="AC598" t="s">
        <v>644</v>
      </c>
    </row>
    <row r="599" spans="1:29">
      <c r="A599" t="s">
        <v>1242</v>
      </c>
      <c r="D599">
        <v>54.477328</v>
      </c>
      <c r="E599">
        <v>-115.127066</v>
      </c>
      <c r="F599">
        <v>1286.26</v>
      </c>
      <c r="G599">
        <v>13</v>
      </c>
      <c r="H599">
        <v>731</v>
      </c>
      <c r="I599">
        <v>133</v>
      </c>
      <c r="J599">
        <v>314</v>
      </c>
      <c r="K599">
        <v>17500</v>
      </c>
      <c r="L599">
        <v>9.6999999999999993</v>
      </c>
      <c r="M599">
        <v>169</v>
      </c>
      <c r="N599">
        <v>68</v>
      </c>
      <c r="P599">
        <v>0.4</v>
      </c>
      <c r="Q599">
        <v>120</v>
      </c>
      <c r="R599">
        <v>28300</v>
      </c>
      <c r="S599">
        <v>10</v>
      </c>
      <c r="V599">
        <v>830</v>
      </c>
      <c r="X599">
        <v>1.032</v>
      </c>
      <c r="Y599">
        <v>7.1</v>
      </c>
      <c r="AC599" t="s">
        <v>644</v>
      </c>
    </row>
    <row r="600" spans="1:29">
      <c r="A600" t="s">
        <v>1243</v>
      </c>
      <c r="D600">
        <v>54.583750999999999</v>
      </c>
      <c r="E600">
        <v>-115.681484</v>
      </c>
      <c r="F600">
        <v>1509.37</v>
      </c>
      <c r="G600">
        <v>34</v>
      </c>
      <c r="H600">
        <v>6490</v>
      </c>
      <c r="I600">
        <v>1120</v>
      </c>
      <c r="J600">
        <v>1360</v>
      </c>
      <c r="K600">
        <v>25600</v>
      </c>
      <c r="L600">
        <v>38</v>
      </c>
      <c r="M600">
        <v>0.7</v>
      </c>
      <c r="N600">
        <v>117</v>
      </c>
      <c r="O600">
        <v>0.3</v>
      </c>
      <c r="P600">
        <v>3.2</v>
      </c>
      <c r="Q600">
        <v>220</v>
      </c>
      <c r="R600">
        <v>55000</v>
      </c>
      <c r="S600">
        <v>10</v>
      </c>
      <c r="T600">
        <v>1310</v>
      </c>
      <c r="V600">
        <v>270</v>
      </c>
      <c r="W600">
        <v>90835.11</v>
      </c>
      <c r="X600">
        <v>1.0649999999999999</v>
      </c>
      <c r="Y600">
        <v>6.9</v>
      </c>
      <c r="AC600" t="s">
        <v>644</v>
      </c>
    </row>
    <row r="601" spans="1:29">
      <c r="A601" t="s">
        <v>1244</v>
      </c>
      <c r="D601">
        <v>54.605950999999997</v>
      </c>
      <c r="E601">
        <v>-116.353701</v>
      </c>
      <c r="F601">
        <v>1806.55</v>
      </c>
      <c r="G601">
        <v>35</v>
      </c>
      <c r="H601">
        <v>2600</v>
      </c>
      <c r="I601">
        <v>1300</v>
      </c>
      <c r="J601">
        <v>339</v>
      </c>
      <c r="K601">
        <v>49200</v>
      </c>
      <c r="L601">
        <v>45</v>
      </c>
      <c r="M601">
        <v>2.2000000000000002</v>
      </c>
      <c r="N601">
        <v>62</v>
      </c>
      <c r="O601">
        <v>0.4</v>
      </c>
      <c r="P601">
        <v>0.5</v>
      </c>
      <c r="Q601">
        <v>127</v>
      </c>
      <c r="R601">
        <v>84260</v>
      </c>
      <c r="S601">
        <v>20</v>
      </c>
      <c r="T601">
        <v>1346</v>
      </c>
      <c r="V601">
        <v>253</v>
      </c>
      <c r="W601">
        <v>140531.92000000001</v>
      </c>
      <c r="X601">
        <v>1.0980000000000001</v>
      </c>
      <c r="Y601">
        <v>7.12</v>
      </c>
      <c r="AC601" t="s">
        <v>644</v>
      </c>
    </row>
    <row r="602" spans="1:29">
      <c r="A602" t="s">
        <v>1245</v>
      </c>
      <c r="D602">
        <v>54.767769999999999</v>
      </c>
      <c r="E602">
        <v>-117.19768500000001</v>
      </c>
      <c r="F602">
        <v>1664.21</v>
      </c>
      <c r="G602">
        <v>33</v>
      </c>
      <c r="H602">
        <v>2290</v>
      </c>
      <c r="I602">
        <v>1170</v>
      </c>
      <c r="J602">
        <v>408</v>
      </c>
      <c r="K602">
        <v>44200</v>
      </c>
      <c r="L602">
        <v>9.6</v>
      </c>
      <c r="M602">
        <v>1.3</v>
      </c>
      <c r="N602">
        <v>148</v>
      </c>
      <c r="P602">
        <v>2.6</v>
      </c>
      <c r="Q602">
        <v>70</v>
      </c>
      <c r="R602">
        <v>71900</v>
      </c>
      <c r="S602">
        <v>14</v>
      </c>
      <c r="T602">
        <v>560</v>
      </c>
      <c r="V602">
        <v>774</v>
      </c>
      <c r="W602">
        <v>119534.44</v>
      </c>
      <c r="X602">
        <v>1.083</v>
      </c>
      <c r="Y602">
        <v>6.6</v>
      </c>
      <c r="AC602" t="s">
        <v>644</v>
      </c>
    </row>
    <row r="603" spans="1:29">
      <c r="A603" t="s">
        <v>1246</v>
      </c>
      <c r="D603">
        <v>54.904043000000001</v>
      </c>
      <c r="E603">
        <v>-115.12756400000001</v>
      </c>
      <c r="F603">
        <v>1417.63</v>
      </c>
      <c r="G603">
        <v>3.7</v>
      </c>
      <c r="H603">
        <v>152</v>
      </c>
      <c r="I603">
        <v>55</v>
      </c>
      <c r="J603">
        <v>19</v>
      </c>
      <c r="K603">
        <v>3970</v>
      </c>
      <c r="L603">
        <v>6.7</v>
      </c>
      <c r="M603">
        <v>1.3</v>
      </c>
      <c r="N603">
        <v>14</v>
      </c>
      <c r="Q603">
        <v>20</v>
      </c>
      <c r="R603">
        <v>6030</v>
      </c>
      <c r="S603">
        <v>4</v>
      </c>
      <c r="T603">
        <v>95</v>
      </c>
      <c r="V603">
        <v>181</v>
      </c>
      <c r="W603">
        <v>10221.61</v>
      </c>
      <c r="X603">
        <v>1.008</v>
      </c>
      <c r="Y603">
        <v>8.1</v>
      </c>
      <c r="AC603" t="s">
        <v>644</v>
      </c>
    </row>
    <row r="604" spans="1:29">
      <c r="A604" t="s">
        <v>1247</v>
      </c>
      <c r="D604">
        <v>55.136766999999999</v>
      </c>
      <c r="E604">
        <v>-112.220461</v>
      </c>
      <c r="F604">
        <v>481.58</v>
      </c>
      <c r="G604">
        <v>3.3</v>
      </c>
      <c r="H604">
        <v>183</v>
      </c>
      <c r="I604">
        <v>55</v>
      </c>
      <c r="J604">
        <v>45</v>
      </c>
      <c r="K604">
        <v>6625</v>
      </c>
      <c r="L604">
        <v>8.1999999999999993</v>
      </c>
      <c r="M604">
        <v>0.5</v>
      </c>
      <c r="N604">
        <v>23</v>
      </c>
      <c r="P604">
        <v>0.05</v>
      </c>
      <c r="Q604">
        <v>6.4</v>
      </c>
      <c r="R604">
        <v>7220</v>
      </c>
      <c r="T604">
        <v>59</v>
      </c>
      <c r="U604">
        <v>545</v>
      </c>
      <c r="V604">
        <v>758</v>
      </c>
      <c r="W604">
        <v>13572.94</v>
      </c>
      <c r="X604">
        <v>1.014</v>
      </c>
      <c r="Y604">
        <v>8.48</v>
      </c>
      <c r="AC604" t="s">
        <v>644</v>
      </c>
    </row>
    <row r="605" spans="1:29">
      <c r="A605" t="s">
        <v>1248</v>
      </c>
      <c r="D605">
        <v>55.194969</v>
      </c>
      <c r="E605">
        <v>-114.29197499999999</v>
      </c>
      <c r="F605">
        <v>441.35</v>
      </c>
      <c r="G605">
        <v>2.2000000000000002</v>
      </c>
      <c r="H605">
        <v>83</v>
      </c>
      <c r="I605">
        <v>46</v>
      </c>
      <c r="J605">
        <v>122</v>
      </c>
      <c r="K605">
        <v>8520</v>
      </c>
      <c r="L605">
        <v>10</v>
      </c>
      <c r="M605">
        <v>1.6</v>
      </c>
      <c r="N605">
        <v>49</v>
      </c>
      <c r="Q605">
        <v>6.4</v>
      </c>
      <c r="R605">
        <v>12700</v>
      </c>
      <c r="S605">
        <v>8</v>
      </c>
      <c r="T605">
        <v>64</v>
      </c>
      <c r="V605">
        <v>390</v>
      </c>
      <c r="X605">
        <v>1.0149999999999999</v>
      </c>
      <c r="Y605">
        <v>7.2</v>
      </c>
      <c r="AC605" t="s">
        <v>644</v>
      </c>
    </row>
    <row r="606" spans="1:29">
      <c r="A606" t="s">
        <v>1249</v>
      </c>
      <c r="D606">
        <v>55.160694999999997</v>
      </c>
      <c r="E606">
        <v>-117.045326</v>
      </c>
      <c r="F606">
        <v>876.3</v>
      </c>
      <c r="G606">
        <v>6.4</v>
      </c>
      <c r="H606">
        <v>847</v>
      </c>
      <c r="I606">
        <v>55</v>
      </c>
      <c r="J606">
        <v>220</v>
      </c>
      <c r="K606">
        <v>12100</v>
      </c>
      <c r="L606">
        <v>6.4</v>
      </c>
      <c r="N606">
        <v>52</v>
      </c>
      <c r="Q606">
        <v>67</v>
      </c>
      <c r="R606">
        <v>21100</v>
      </c>
      <c r="S606">
        <v>14</v>
      </c>
      <c r="T606">
        <v>27</v>
      </c>
      <c r="U606">
        <v>173</v>
      </c>
      <c r="V606">
        <v>249</v>
      </c>
      <c r="W606">
        <v>35108.050000000003</v>
      </c>
      <c r="X606">
        <v>1.026</v>
      </c>
      <c r="Y606">
        <v>8.3000000000000007</v>
      </c>
      <c r="AC606" t="s">
        <v>644</v>
      </c>
    </row>
    <row r="607" spans="1:29">
      <c r="A607" t="s">
        <v>871</v>
      </c>
      <c r="D607">
        <v>55.175204999999998</v>
      </c>
      <c r="E607">
        <v>-117.120948</v>
      </c>
      <c r="F607">
        <v>1392.94</v>
      </c>
      <c r="G607">
        <v>32</v>
      </c>
      <c r="H607">
        <v>2670</v>
      </c>
      <c r="I607">
        <v>965</v>
      </c>
      <c r="J607">
        <v>411</v>
      </c>
      <c r="K607">
        <v>49200</v>
      </c>
      <c r="L607">
        <v>28</v>
      </c>
      <c r="M607">
        <v>3</v>
      </c>
      <c r="N607">
        <v>193</v>
      </c>
      <c r="O607">
        <v>0.38</v>
      </c>
      <c r="P607">
        <v>0.68</v>
      </c>
      <c r="Q607">
        <v>100</v>
      </c>
      <c r="R607">
        <v>88000</v>
      </c>
      <c r="S607">
        <v>20</v>
      </c>
      <c r="T607">
        <v>358</v>
      </c>
      <c r="V607">
        <v>296</v>
      </c>
      <c r="W607">
        <v>145368.01999999999</v>
      </c>
      <c r="X607">
        <v>1.0980000000000001</v>
      </c>
      <c r="Y607">
        <v>7.29</v>
      </c>
      <c r="AC607" t="s">
        <v>644</v>
      </c>
    </row>
    <row r="608" spans="1:29">
      <c r="A608" t="s">
        <v>1250</v>
      </c>
      <c r="D608">
        <v>55.151555999999999</v>
      </c>
      <c r="E608">
        <v>-119.786852</v>
      </c>
      <c r="F608">
        <v>1847.09</v>
      </c>
      <c r="G608">
        <v>4.5</v>
      </c>
      <c r="H608">
        <v>230</v>
      </c>
      <c r="I608">
        <v>30</v>
      </c>
      <c r="J608">
        <v>88</v>
      </c>
      <c r="K608">
        <v>7400</v>
      </c>
      <c r="L608">
        <v>3.8</v>
      </c>
      <c r="M608">
        <v>79</v>
      </c>
      <c r="N608">
        <v>44</v>
      </c>
      <c r="Q608">
        <v>44</v>
      </c>
      <c r="R608">
        <v>11740</v>
      </c>
      <c r="S608">
        <v>10</v>
      </c>
      <c r="T608">
        <v>45</v>
      </c>
      <c r="U608">
        <v>450</v>
      </c>
      <c r="V608">
        <v>989</v>
      </c>
      <c r="W608">
        <v>21029.93</v>
      </c>
      <c r="X608">
        <v>1.0189999999999999</v>
      </c>
      <c r="Y608">
        <v>8.3000000000000007</v>
      </c>
      <c r="AC608" t="s">
        <v>644</v>
      </c>
    </row>
    <row r="609" spans="1:29">
      <c r="A609" t="s">
        <v>1251</v>
      </c>
      <c r="D609">
        <v>55.364445000000003</v>
      </c>
      <c r="E609">
        <v>-119.46943400000001</v>
      </c>
      <c r="F609">
        <v>1342.64</v>
      </c>
      <c r="G609">
        <v>2.7</v>
      </c>
      <c r="H609">
        <v>98</v>
      </c>
      <c r="I609">
        <v>19</v>
      </c>
      <c r="J609">
        <v>28</v>
      </c>
      <c r="K609">
        <v>6760</v>
      </c>
      <c r="L609">
        <v>3.8</v>
      </c>
      <c r="M609">
        <v>5.9</v>
      </c>
      <c r="N609">
        <v>43</v>
      </c>
      <c r="Q609">
        <v>6.6</v>
      </c>
      <c r="R609">
        <v>9090</v>
      </c>
      <c r="S609">
        <v>9</v>
      </c>
      <c r="T609">
        <v>15</v>
      </c>
      <c r="U609">
        <v>179</v>
      </c>
      <c r="V609">
        <v>1493</v>
      </c>
      <c r="W609">
        <v>16646.52</v>
      </c>
      <c r="X609">
        <v>1.012</v>
      </c>
      <c r="Y609">
        <v>8.3000000000000007</v>
      </c>
      <c r="AC609" t="s">
        <v>644</v>
      </c>
    </row>
    <row r="610" spans="1:29">
      <c r="A610" t="s">
        <v>1252</v>
      </c>
      <c r="D610">
        <v>55.639935000000001</v>
      </c>
      <c r="E610">
        <v>-113.335679</v>
      </c>
      <c r="F610">
        <v>622.4</v>
      </c>
      <c r="G610">
        <v>2.6</v>
      </c>
      <c r="H610">
        <v>19</v>
      </c>
      <c r="I610">
        <v>35</v>
      </c>
      <c r="J610">
        <v>10</v>
      </c>
      <c r="K610">
        <v>4340</v>
      </c>
      <c r="L610">
        <v>15</v>
      </c>
      <c r="M610">
        <v>1.1000000000000001</v>
      </c>
      <c r="N610">
        <v>0.5</v>
      </c>
      <c r="O610">
        <v>0.06</v>
      </c>
      <c r="Q610">
        <v>1.7</v>
      </c>
      <c r="R610">
        <v>4490</v>
      </c>
      <c r="S610">
        <v>2</v>
      </c>
      <c r="T610">
        <v>122</v>
      </c>
      <c r="U610">
        <v>951</v>
      </c>
      <c r="V610">
        <v>1160</v>
      </c>
      <c r="W610">
        <v>10260.58</v>
      </c>
      <c r="X610">
        <v>1.0109999999999999</v>
      </c>
      <c r="Y610">
        <v>9.1</v>
      </c>
      <c r="AC610" t="s">
        <v>644</v>
      </c>
    </row>
    <row r="611" spans="1:29">
      <c r="A611" t="s">
        <v>1001</v>
      </c>
      <c r="D611">
        <v>56.546531000000002</v>
      </c>
      <c r="E611">
        <v>-118.22282</v>
      </c>
      <c r="F611">
        <v>824.18</v>
      </c>
      <c r="G611">
        <v>4</v>
      </c>
      <c r="H611">
        <v>55</v>
      </c>
      <c r="I611">
        <v>58</v>
      </c>
      <c r="J611">
        <v>10</v>
      </c>
      <c r="K611">
        <v>7720</v>
      </c>
      <c r="L611">
        <v>14</v>
      </c>
      <c r="M611">
        <v>0.5</v>
      </c>
      <c r="N611">
        <v>13</v>
      </c>
      <c r="Q611">
        <v>0.2</v>
      </c>
      <c r="R611">
        <v>7898</v>
      </c>
      <c r="T611">
        <v>43</v>
      </c>
      <c r="U611">
        <v>2808</v>
      </c>
      <c r="V611">
        <v>2615</v>
      </c>
      <c r="W611">
        <v>20313.8</v>
      </c>
      <c r="X611">
        <v>1.018</v>
      </c>
      <c r="Y611">
        <v>9.24</v>
      </c>
      <c r="AC611" t="s">
        <v>644</v>
      </c>
    </row>
    <row r="612" spans="1:29">
      <c r="A612" t="s">
        <v>1001</v>
      </c>
      <c r="D612">
        <v>56.546531000000002</v>
      </c>
      <c r="E612">
        <v>-118.22282</v>
      </c>
      <c r="F612">
        <v>796.14</v>
      </c>
      <c r="G612">
        <v>5.6</v>
      </c>
      <c r="H612">
        <v>150</v>
      </c>
      <c r="I612">
        <v>75</v>
      </c>
      <c r="J612">
        <v>100</v>
      </c>
      <c r="K612">
        <v>10375</v>
      </c>
      <c r="L612">
        <v>14</v>
      </c>
      <c r="M612">
        <v>3.4</v>
      </c>
      <c r="N612">
        <v>25</v>
      </c>
      <c r="O612">
        <v>0.15</v>
      </c>
      <c r="P612">
        <v>0.05</v>
      </c>
      <c r="Q612">
        <v>1.7</v>
      </c>
      <c r="R612">
        <v>13030</v>
      </c>
      <c r="T612">
        <v>24</v>
      </c>
      <c r="U612">
        <v>1390</v>
      </c>
      <c r="V612">
        <v>859</v>
      </c>
      <c r="W612">
        <v>24637.59</v>
      </c>
      <c r="X612">
        <v>1.0189999999999999</v>
      </c>
      <c r="Y612">
        <v>9.0299999999999994</v>
      </c>
      <c r="AC612" t="s">
        <v>644</v>
      </c>
    </row>
    <row r="613" spans="1:29">
      <c r="A613" t="s">
        <v>1008</v>
      </c>
      <c r="D613">
        <v>57.179048000000002</v>
      </c>
      <c r="E613">
        <v>-111.390607</v>
      </c>
      <c r="F613">
        <v>86.9</v>
      </c>
      <c r="G613">
        <v>0.01</v>
      </c>
      <c r="H613">
        <v>20.6</v>
      </c>
      <c r="I613">
        <v>23.8</v>
      </c>
      <c r="J613">
        <v>58.5</v>
      </c>
      <c r="K613">
        <v>2550</v>
      </c>
      <c r="L613">
        <v>0.02</v>
      </c>
      <c r="M613">
        <v>0.01</v>
      </c>
      <c r="R613">
        <v>3440</v>
      </c>
      <c r="T613">
        <v>62</v>
      </c>
      <c r="U613">
        <v>19.2</v>
      </c>
      <c r="V613">
        <v>1581</v>
      </c>
      <c r="Y613">
        <v>8.4</v>
      </c>
      <c r="AC613" t="s">
        <v>644</v>
      </c>
    </row>
    <row r="614" spans="1:29">
      <c r="A614" t="s">
        <v>1253</v>
      </c>
      <c r="D614">
        <v>57.291808000000003</v>
      </c>
      <c r="E614">
        <v>-111.808391</v>
      </c>
      <c r="F614">
        <v>112.8</v>
      </c>
      <c r="G614">
        <v>0.01</v>
      </c>
      <c r="H614">
        <v>12</v>
      </c>
      <c r="I614">
        <v>52</v>
      </c>
      <c r="J614">
        <v>204</v>
      </c>
      <c r="K614">
        <v>6775</v>
      </c>
      <c r="L614">
        <v>0.02</v>
      </c>
      <c r="M614">
        <v>0.01</v>
      </c>
      <c r="R614">
        <v>10120</v>
      </c>
      <c r="T614">
        <v>7.3</v>
      </c>
      <c r="V614">
        <v>3196</v>
      </c>
      <c r="Y614">
        <v>8.1999999999999993</v>
      </c>
      <c r="AC614" t="s">
        <v>644</v>
      </c>
    </row>
    <row r="615" spans="1:29">
      <c r="A615" t="s">
        <v>1254</v>
      </c>
      <c r="D615">
        <v>57.326850999999998</v>
      </c>
      <c r="E615">
        <v>-111.687798</v>
      </c>
      <c r="F615">
        <v>145</v>
      </c>
      <c r="G615">
        <v>0.01</v>
      </c>
      <c r="H615">
        <v>1000</v>
      </c>
      <c r="I615">
        <v>150</v>
      </c>
      <c r="J615">
        <v>340</v>
      </c>
      <c r="K615">
        <v>109688</v>
      </c>
      <c r="L615">
        <v>0</v>
      </c>
      <c r="R615">
        <v>152000</v>
      </c>
      <c r="T615">
        <v>3735</v>
      </c>
      <c r="V615">
        <v>44</v>
      </c>
      <c r="W615">
        <v>255683.67</v>
      </c>
      <c r="Y615">
        <v>7.5</v>
      </c>
      <c r="AC615" t="s">
        <v>644</v>
      </c>
    </row>
    <row r="616" spans="1:29">
      <c r="A616" t="s">
        <v>1255</v>
      </c>
      <c r="D616">
        <v>57.397125000000003</v>
      </c>
      <c r="E616">
        <v>-111.821732</v>
      </c>
      <c r="F616">
        <v>63.1</v>
      </c>
      <c r="G616">
        <v>0.01</v>
      </c>
      <c r="H616">
        <v>54</v>
      </c>
      <c r="I616">
        <v>44.6</v>
      </c>
      <c r="J616">
        <v>152</v>
      </c>
      <c r="K616">
        <v>5225</v>
      </c>
      <c r="L616">
        <v>0.01</v>
      </c>
      <c r="M616">
        <v>0.02</v>
      </c>
      <c r="O616">
        <v>0.02</v>
      </c>
      <c r="R616">
        <v>6720</v>
      </c>
      <c r="T616">
        <v>32.299999999999997</v>
      </c>
      <c r="V616">
        <v>3916</v>
      </c>
      <c r="Y616">
        <v>7.9</v>
      </c>
      <c r="AC616" t="s">
        <v>644</v>
      </c>
    </row>
    <row r="617" spans="1:29">
      <c r="A617" t="s">
        <v>1256</v>
      </c>
      <c r="D617">
        <v>57.397125000000003</v>
      </c>
      <c r="E617">
        <v>-111.821732</v>
      </c>
      <c r="F617">
        <v>118</v>
      </c>
      <c r="G617">
        <v>0.01</v>
      </c>
      <c r="H617">
        <v>188</v>
      </c>
      <c r="I617">
        <v>72.099999999999994</v>
      </c>
      <c r="J617">
        <v>309</v>
      </c>
      <c r="K617">
        <v>8063</v>
      </c>
      <c r="L617">
        <v>0.02</v>
      </c>
      <c r="M617">
        <v>0.01</v>
      </c>
      <c r="O617">
        <v>0.02</v>
      </c>
      <c r="R617">
        <v>12520</v>
      </c>
      <c r="T617">
        <v>23.5</v>
      </c>
      <c r="V617">
        <v>3026</v>
      </c>
      <c r="Y617">
        <v>7.2</v>
      </c>
      <c r="AC617" t="s">
        <v>644</v>
      </c>
    </row>
    <row r="618" spans="1:29">
      <c r="A618" t="s">
        <v>1257</v>
      </c>
      <c r="D618">
        <v>57.397125000000003</v>
      </c>
      <c r="E618">
        <v>-111.821732</v>
      </c>
      <c r="F618">
        <v>148</v>
      </c>
      <c r="G618">
        <v>0.01</v>
      </c>
      <c r="H618">
        <v>10</v>
      </c>
      <c r="I618">
        <v>18.3</v>
      </c>
      <c r="J618">
        <v>10.9</v>
      </c>
      <c r="K618">
        <v>731</v>
      </c>
      <c r="L618">
        <v>0.01</v>
      </c>
      <c r="M618">
        <v>0</v>
      </c>
      <c r="O618">
        <v>0.05</v>
      </c>
      <c r="P618">
        <v>0</v>
      </c>
      <c r="R618">
        <v>920</v>
      </c>
      <c r="T618">
        <v>101</v>
      </c>
      <c r="U618">
        <v>43.2</v>
      </c>
      <c r="V618">
        <v>351</v>
      </c>
      <c r="Y618">
        <v>9</v>
      </c>
      <c r="AC618" t="s">
        <v>644</v>
      </c>
    </row>
    <row r="619" spans="1:29">
      <c r="A619" t="s">
        <v>1258</v>
      </c>
      <c r="D619">
        <v>57.449657000000002</v>
      </c>
      <c r="E619">
        <v>-111.983406</v>
      </c>
      <c r="F619">
        <v>212</v>
      </c>
      <c r="G619">
        <v>0.01</v>
      </c>
      <c r="H619">
        <v>3.2</v>
      </c>
      <c r="I619">
        <v>10.8</v>
      </c>
      <c r="J619">
        <v>1.3</v>
      </c>
      <c r="K619">
        <v>491</v>
      </c>
      <c r="L619">
        <v>0.05</v>
      </c>
      <c r="M619">
        <v>0.01</v>
      </c>
      <c r="O619">
        <v>0.1</v>
      </c>
      <c r="P619">
        <v>0</v>
      </c>
      <c r="R619">
        <v>407</v>
      </c>
      <c r="T619">
        <v>134</v>
      </c>
      <c r="U619">
        <v>93.6</v>
      </c>
      <c r="V619">
        <v>463.6</v>
      </c>
      <c r="W619">
        <v>1435.39</v>
      </c>
      <c r="Y619">
        <v>9.3000000000000007</v>
      </c>
      <c r="AC619" t="s">
        <v>644</v>
      </c>
    </row>
    <row r="620" spans="1:29">
      <c r="A620" t="s">
        <v>1259</v>
      </c>
      <c r="D620">
        <v>57.449657000000002</v>
      </c>
      <c r="E620">
        <v>-111.983406</v>
      </c>
      <c r="F620">
        <v>387.1</v>
      </c>
      <c r="G620">
        <v>0.01</v>
      </c>
      <c r="H620">
        <v>4</v>
      </c>
      <c r="I620">
        <v>12.1</v>
      </c>
      <c r="J620">
        <v>0.2</v>
      </c>
      <c r="K620">
        <v>340</v>
      </c>
      <c r="L620">
        <v>0.02</v>
      </c>
      <c r="M620">
        <v>0.01</v>
      </c>
      <c r="P620">
        <v>0</v>
      </c>
      <c r="R620">
        <v>283</v>
      </c>
      <c r="T620">
        <v>79</v>
      </c>
      <c r="U620">
        <v>144</v>
      </c>
      <c r="Y620">
        <v>10.9</v>
      </c>
      <c r="AC620" t="s">
        <v>644</v>
      </c>
    </row>
    <row r="621" spans="1:29">
      <c r="A621" t="s">
        <v>1260</v>
      </c>
      <c r="D621">
        <v>57.237758999999997</v>
      </c>
      <c r="E621">
        <v>-111.448128</v>
      </c>
      <c r="F621">
        <v>59.4</v>
      </c>
      <c r="G621">
        <v>0.01</v>
      </c>
      <c r="H621">
        <v>6.8</v>
      </c>
      <c r="I621">
        <v>18.8</v>
      </c>
      <c r="J621">
        <v>22.8</v>
      </c>
      <c r="K621">
        <v>1431</v>
      </c>
      <c r="L621">
        <v>0.04</v>
      </c>
      <c r="M621">
        <v>0.1</v>
      </c>
      <c r="R621">
        <v>1320</v>
      </c>
      <c r="T621">
        <v>73.5</v>
      </c>
      <c r="U621">
        <v>146</v>
      </c>
      <c r="V621">
        <v>1715</v>
      </c>
      <c r="Y621">
        <v>9</v>
      </c>
      <c r="AC621" t="s">
        <v>644</v>
      </c>
    </row>
    <row r="622" spans="1:29">
      <c r="A622" t="s">
        <v>1261</v>
      </c>
      <c r="D622">
        <v>57.237758999999997</v>
      </c>
      <c r="E622">
        <v>-111.448128</v>
      </c>
      <c r="F622">
        <v>82.3</v>
      </c>
      <c r="G622">
        <v>0.01</v>
      </c>
      <c r="H622">
        <v>5.4</v>
      </c>
      <c r="I622">
        <v>20.8</v>
      </c>
      <c r="J622">
        <v>27.5</v>
      </c>
      <c r="K622">
        <v>1563</v>
      </c>
      <c r="L622">
        <v>0.02</v>
      </c>
      <c r="M622">
        <v>0</v>
      </c>
      <c r="O622">
        <v>0</v>
      </c>
      <c r="R622">
        <v>1440</v>
      </c>
      <c r="T622">
        <v>25</v>
      </c>
      <c r="U622">
        <v>240</v>
      </c>
      <c r="V622">
        <v>1708</v>
      </c>
      <c r="Y622">
        <v>8.9</v>
      </c>
      <c r="AC622" t="s">
        <v>644</v>
      </c>
    </row>
    <row r="623" spans="1:29">
      <c r="A623" t="s">
        <v>1262</v>
      </c>
      <c r="D623">
        <v>57.263603000000003</v>
      </c>
      <c r="E623">
        <v>-111.277924</v>
      </c>
      <c r="F623">
        <v>98.1</v>
      </c>
      <c r="G623">
        <v>0.01</v>
      </c>
      <c r="H623">
        <v>7</v>
      </c>
      <c r="I623">
        <v>22.1</v>
      </c>
      <c r="J623">
        <v>28</v>
      </c>
      <c r="K623">
        <v>585</v>
      </c>
      <c r="L623">
        <v>0.04</v>
      </c>
      <c r="M623">
        <v>0.01</v>
      </c>
      <c r="O623">
        <v>0</v>
      </c>
      <c r="R623">
        <v>323</v>
      </c>
      <c r="T623">
        <v>12.2</v>
      </c>
      <c r="U623">
        <v>79</v>
      </c>
      <c r="V623">
        <v>1171</v>
      </c>
      <c r="Y623">
        <v>8.9</v>
      </c>
      <c r="AC623" t="s">
        <v>644</v>
      </c>
    </row>
    <row r="624" spans="1:29">
      <c r="A624" t="s">
        <v>1263</v>
      </c>
      <c r="D624">
        <v>57.182819000000002</v>
      </c>
      <c r="E624">
        <v>-111.127083</v>
      </c>
      <c r="F624">
        <v>30</v>
      </c>
      <c r="G624">
        <v>0.01</v>
      </c>
      <c r="H624">
        <v>28</v>
      </c>
      <c r="J624">
        <v>7</v>
      </c>
      <c r="K624">
        <v>380</v>
      </c>
      <c r="L624">
        <v>0.04</v>
      </c>
      <c r="M624">
        <v>0.01</v>
      </c>
      <c r="O624">
        <v>0.02</v>
      </c>
      <c r="T624">
        <v>4</v>
      </c>
      <c r="U624">
        <v>431</v>
      </c>
      <c r="V624">
        <v>247</v>
      </c>
      <c r="Y624">
        <v>8.6999999999999993</v>
      </c>
      <c r="AC624" t="s">
        <v>644</v>
      </c>
    </row>
    <row r="625" spans="1:29">
      <c r="A625" t="s">
        <v>1264</v>
      </c>
      <c r="D625">
        <v>57.182819000000002</v>
      </c>
      <c r="E625">
        <v>-111.127083</v>
      </c>
      <c r="F625">
        <v>158</v>
      </c>
      <c r="G625">
        <v>0.01</v>
      </c>
      <c r="H625">
        <v>5.5</v>
      </c>
      <c r="I625">
        <v>15</v>
      </c>
      <c r="J625">
        <v>25.9</v>
      </c>
      <c r="K625">
        <v>813</v>
      </c>
      <c r="L625">
        <v>0.03</v>
      </c>
      <c r="M625">
        <v>0.02</v>
      </c>
      <c r="P625">
        <v>0</v>
      </c>
      <c r="R625">
        <v>717</v>
      </c>
      <c r="T625">
        <v>12.5</v>
      </c>
      <c r="U625">
        <v>110</v>
      </c>
      <c r="V625">
        <v>1161</v>
      </c>
      <c r="Y625">
        <v>8.9</v>
      </c>
      <c r="AC625" t="s">
        <v>644</v>
      </c>
    </row>
  </sheetData>
  <autoFilter ref="A1:AQ625" xr:uid="{84658B32-3739-4A1A-A3E7-0CA69840F17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57696-F551-4773-979B-9864BBA22ADB}">
  <dimension ref="A1:CG143"/>
  <sheetViews>
    <sheetView workbookViewId="0">
      <selection activeCell="A124" sqref="A124:XFD126"/>
    </sheetView>
  </sheetViews>
  <sheetFormatPr defaultColWidth="9.140625" defaultRowHeight="14.45"/>
  <cols>
    <col min="1" max="1" width="9.28515625" style="12" bestFit="1" customWidth="1"/>
    <col min="2" max="9" width="9.140625" style="12"/>
    <col min="10" max="10" width="10.42578125" style="12" bestFit="1" customWidth="1"/>
    <col min="11" max="11" width="15.140625" style="12" bestFit="1" customWidth="1"/>
    <col min="12" max="15" width="9.140625" style="12"/>
    <col min="16" max="39" width="9.28515625" style="12" bestFit="1" customWidth="1"/>
    <col min="40" max="41" width="9.140625" style="12"/>
    <col min="42" max="56" width="9.28515625" style="12" bestFit="1" customWidth="1"/>
    <col min="57" max="57" width="9.140625" style="12"/>
    <col min="58" max="58" width="9.28515625" style="12" bestFit="1" customWidth="1"/>
    <col min="59" max="59" width="9.140625" style="12"/>
    <col min="60" max="61" width="9.28515625" style="12" bestFit="1" customWidth="1"/>
    <col min="62" max="63" width="9.140625" style="12"/>
    <col min="64" max="80" width="9.28515625" style="12" bestFit="1" customWidth="1"/>
    <col min="81" max="82" width="9.140625" style="12"/>
    <col min="83" max="85" width="9.28515625" style="12" bestFit="1" customWidth="1"/>
    <col min="86" max="16384" width="9.140625" style="12"/>
  </cols>
  <sheetData>
    <row r="1" spans="1:85">
      <c r="A1" s="12" t="s">
        <v>1265</v>
      </c>
      <c r="B1" s="12" t="s">
        <v>1266</v>
      </c>
      <c r="C1" s="12" t="s">
        <v>15</v>
      </c>
      <c r="D1" s="9" t="s">
        <v>16</v>
      </c>
      <c r="E1" s="12" t="s">
        <v>17</v>
      </c>
      <c r="F1" s="12" t="s">
        <v>1267</v>
      </c>
      <c r="G1" s="12" t="s">
        <v>1268</v>
      </c>
      <c r="H1" s="12" t="s">
        <v>18</v>
      </c>
      <c r="I1" s="12" t="s">
        <v>11</v>
      </c>
      <c r="J1" s="14" t="s">
        <v>19</v>
      </c>
      <c r="K1" s="12" t="s">
        <v>20</v>
      </c>
      <c r="L1" s="12" t="s">
        <v>21</v>
      </c>
      <c r="M1" s="12" t="s">
        <v>1269</v>
      </c>
      <c r="N1" s="12" t="s">
        <v>1270</v>
      </c>
      <c r="O1" s="12" t="s">
        <v>22</v>
      </c>
      <c r="P1" s="12" t="s">
        <v>23</v>
      </c>
      <c r="Q1" s="12" t="s">
        <v>24</v>
      </c>
      <c r="R1" s="12" t="s">
        <v>25</v>
      </c>
      <c r="S1" s="12" t="s">
        <v>26</v>
      </c>
      <c r="T1" s="12" t="s">
        <v>27</v>
      </c>
      <c r="U1" s="12" t="s">
        <v>28</v>
      </c>
      <c r="V1" s="12" t="s">
        <v>29</v>
      </c>
      <c r="W1" s="12" t="s">
        <v>30</v>
      </c>
      <c r="X1" s="12" t="s">
        <v>31</v>
      </c>
      <c r="Y1" s="12" t="s">
        <v>32</v>
      </c>
      <c r="Z1" s="12" t="s">
        <v>33</v>
      </c>
      <c r="AA1" s="12" t="s">
        <v>34</v>
      </c>
      <c r="AB1" s="12" t="s">
        <v>35</v>
      </c>
      <c r="AC1" s="12" t="s">
        <v>36</v>
      </c>
      <c r="AD1" s="12" t="s">
        <v>37</v>
      </c>
      <c r="AE1" s="12" t="s">
        <v>38</v>
      </c>
      <c r="AF1" s="12" t="s">
        <v>39</v>
      </c>
      <c r="AG1" s="12" t="s">
        <v>40</v>
      </c>
      <c r="AH1" s="12" t="s">
        <v>41</v>
      </c>
      <c r="AI1" s="12" t="s">
        <v>42</v>
      </c>
      <c r="AJ1" s="9" t="s">
        <v>43</v>
      </c>
      <c r="AK1" s="12" t="s">
        <v>44</v>
      </c>
      <c r="AL1" s="12" t="s">
        <v>45</v>
      </c>
      <c r="AM1" s="12" t="s">
        <v>46</v>
      </c>
      <c r="AO1" s="12" t="s">
        <v>47</v>
      </c>
      <c r="AP1" s="12" t="s">
        <v>48</v>
      </c>
      <c r="AQ1" s="12" t="s">
        <v>49</v>
      </c>
      <c r="AR1" s="12" t="s">
        <v>50</v>
      </c>
      <c r="AS1" s="12" t="s">
        <v>51</v>
      </c>
      <c r="AT1" s="12" t="s">
        <v>52</v>
      </c>
      <c r="AU1" s="12" t="s">
        <v>53</v>
      </c>
      <c r="AV1" s="12" t="s">
        <v>54</v>
      </c>
      <c r="AW1" s="12" t="s">
        <v>55</v>
      </c>
      <c r="AX1" s="12" t="s">
        <v>56</v>
      </c>
      <c r="AY1" s="12" t="s">
        <v>57</v>
      </c>
      <c r="AZ1" s="12" t="s">
        <v>58</v>
      </c>
      <c r="BA1" s="12" t="s">
        <v>59</v>
      </c>
      <c r="BB1" s="12" t="s">
        <v>60</v>
      </c>
      <c r="BC1" s="12" t="s">
        <v>61</v>
      </c>
      <c r="BD1" s="12" t="s">
        <v>62</v>
      </c>
      <c r="BE1" s="12" t="s">
        <v>63</v>
      </c>
      <c r="BF1" s="12" t="s">
        <v>64</v>
      </c>
      <c r="BG1" s="12" t="s">
        <v>65</v>
      </c>
      <c r="BH1" s="12" t="s">
        <v>66</v>
      </c>
      <c r="BI1" s="12" t="s">
        <v>67</v>
      </c>
      <c r="BJ1" s="12" t="s">
        <v>68</v>
      </c>
      <c r="BK1" s="12" t="s">
        <v>69</v>
      </c>
      <c r="BL1" s="12" t="s">
        <v>70</v>
      </c>
      <c r="BM1" s="12" t="s">
        <v>1271</v>
      </c>
      <c r="BN1" s="12" t="s">
        <v>1272</v>
      </c>
      <c r="BO1" s="12" t="s">
        <v>1273</v>
      </c>
      <c r="BP1" s="12" t="s">
        <v>1274</v>
      </c>
      <c r="BQ1" s="12" t="s">
        <v>1275</v>
      </c>
      <c r="BR1" s="12" t="s">
        <v>1276</v>
      </c>
      <c r="BS1" s="12" t="s">
        <v>1277</v>
      </c>
      <c r="BT1" s="12" t="s">
        <v>1278</v>
      </c>
      <c r="BU1" s="12" t="s">
        <v>1279</v>
      </c>
      <c r="BV1" s="12" t="s">
        <v>1280</v>
      </c>
      <c r="BW1" s="12" t="s">
        <v>1281</v>
      </c>
      <c r="BX1" s="12" t="s">
        <v>1282</v>
      </c>
      <c r="BY1" s="12" t="s">
        <v>1283</v>
      </c>
      <c r="BZ1" s="12" t="s">
        <v>366</v>
      </c>
      <c r="CA1" s="12" t="s">
        <v>1284</v>
      </c>
      <c r="CB1" s="12" t="s">
        <v>1285</v>
      </c>
      <c r="CC1" s="12" t="s">
        <v>1286</v>
      </c>
      <c r="CD1" s="12" t="s">
        <v>1287</v>
      </c>
      <c r="CE1" s="12" t="s">
        <v>12</v>
      </c>
      <c r="CF1" s="12" t="s">
        <v>13</v>
      </c>
      <c r="CG1" s="12" t="s">
        <v>14</v>
      </c>
    </row>
    <row r="2" spans="1:85">
      <c r="A2" s="12">
        <v>1</v>
      </c>
      <c r="B2" s="12" t="s">
        <v>1288</v>
      </c>
      <c r="C2" s="12" t="s">
        <v>73</v>
      </c>
      <c r="D2" s="12" t="s">
        <v>74</v>
      </c>
      <c r="F2" s="12" t="s">
        <v>1289</v>
      </c>
      <c r="G2" s="12" t="s">
        <v>1290</v>
      </c>
      <c r="H2" s="12" t="s">
        <v>75</v>
      </c>
      <c r="I2" s="12" t="s">
        <v>72</v>
      </c>
      <c r="J2" s="14">
        <v>44713</v>
      </c>
      <c r="K2" s="12" t="s">
        <v>76</v>
      </c>
      <c r="L2" s="12" t="s">
        <v>77</v>
      </c>
      <c r="O2" s="12" t="s">
        <v>78</v>
      </c>
      <c r="P2" s="12">
        <v>7.64</v>
      </c>
      <c r="Q2" s="12">
        <v>147058.79999999999</v>
      </c>
      <c r="R2" s="12">
        <v>2948</v>
      </c>
      <c r="S2" s="12">
        <v>651</v>
      </c>
      <c r="T2" s="12">
        <v>54430</v>
      </c>
      <c r="U2" s="12">
        <v>1047</v>
      </c>
      <c r="V2" s="12">
        <v>0</v>
      </c>
      <c r="W2" s="12">
        <v>2150</v>
      </c>
      <c r="X2" s="12">
        <v>92500</v>
      </c>
      <c r="AA2" s="12">
        <v>5.8999999999999997E-2</v>
      </c>
      <c r="AB2" s="12">
        <v>0</v>
      </c>
      <c r="AC2" s="12">
        <v>406.7</v>
      </c>
      <c r="AD2" s="12">
        <v>0</v>
      </c>
      <c r="AE2" s="12">
        <v>0</v>
      </c>
      <c r="AF2" s="12">
        <v>0</v>
      </c>
      <c r="AG2" s="12">
        <v>0</v>
      </c>
      <c r="AH2" s="12">
        <v>0</v>
      </c>
      <c r="AI2" s="12">
        <v>0</v>
      </c>
      <c r="AJ2" s="12">
        <v>333.33</v>
      </c>
      <c r="AK2" s="12">
        <v>10042</v>
      </c>
      <c r="AL2" s="12">
        <v>0</v>
      </c>
      <c r="AM2" s="12">
        <v>153925</v>
      </c>
      <c r="AO2" s="12" t="s">
        <v>79</v>
      </c>
      <c r="AP2" s="12" t="s">
        <v>80</v>
      </c>
      <c r="AQ2" s="12" t="s">
        <v>81</v>
      </c>
      <c r="AR2" s="12">
        <v>0.27</v>
      </c>
      <c r="AS2" s="12" t="s">
        <v>82</v>
      </c>
      <c r="AT2" s="12">
        <v>54.6</v>
      </c>
      <c r="AU2" s="12" t="s">
        <v>82</v>
      </c>
      <c r="AV2" s="12" t="s">
        <v>82</v>
      </c>
      <c r="AW2" s="12" t="s">
        <v>83</v>
      </c>
      <c r="AX2" s="12" t="s">
        <v>83</v>
      </c>
      <c r="AY2" s="12" t="s">
        <v>79</v>
      </c>
      <c r="AZ2" s="12">
        <v>41.6</v>
      </c>
      <c r="BA2" s="12" t="s">
        <v>83</v>
      </c>
      <c r="BB2" s="12" t="s">
        <v>84</v>
      </c>
      <c r="BC2" s="12" t="s">
        <v>79</v>
      </c>
      <c r="BD2" s="12">
        <v>9</v>
      </c>
      <c r="BE2" s="12" t="s">
        <v>84</v>
      </c>
      <c r="BF2" s="12">
        <v>98.5</v>
      </c>
      <c r="BG2" s="12" t="s">
        <v>84</v>
      </c>
      <c r="BH2" s="12" t="s">
        <v>85</v>
      </c>
      <c r="BI2" s="12" t="s">
        <v>82</v>
      </c>
      <c r="BJ2" s="12" t="s">
        <v>86</v>
      </c>
      <c r="BK2" s="12" t="s">
        <v>87</v>
      </c>
      <c r="BL2" s="12">
        <v>106</v>
      </c>
      <c r="BM2" s="12">
        <v>2367.5500000000002</v>
      </c>
      <c r="BN2" s="12">
        <v>26.78</v>
      </c>
      <c r="BO2" s="12">
        <v>147.11000000000001</v>
      </c>
      <c r="BP2" s="12">
        <v>53.57</v>
      </c>
      <c r="BQ2" s="12">
        <v>2609.09</v>
      </c>
      <c r="BR2" s="15">
        <f>Y2/(79.904*7)</f>
        <v>0</v>
      </c>
      <c r="BS2" s="12">
        <v>6.67</v>
      </c>
      <c r="BT2" s="12">
        <v>44.76</v>
      </c>
      <c r="BU2" s="12">
        <v>0</v>
      </c>
      <c r="BV2" s="12">
        <v>7.6</v>
      </c>
      <c r="BW2" s="12">
        <v>2595.0100000000002</v>
      </c>
      <c r="BX2" s="12">
        <v>2660.52</v>
      </c>
      <c r="BY2" s="12">
        <v>0.98</v>
      </c>
      <c r="BZ2" s="12">
        <v>153925</v>
      </c>
      <c r="CA2" s="12">
        <v>0.91</v>
      </c>
      <c r="CB2" s="12">
        <v>1.042</v>
      </c>
      <c r="CC2" s="12" t="s">
        <v>72</v>
      </c>
      <c r="CD2" s="12" t="s">
        <v>1291</v>
      </c>
      <c r="CE2" s="12">
        <v>802.8</v>
      </c>
      <c r="CF2" s="12">
        <v>56.56823</v>
      </c>
      <c r="CG2" s="12">
        <v>-120.20385</v>
      </c>
    </row>
    <row r="3" spans="1:85">
      <c r="A3" s="12">
        <v>2</v>
      </c>
      <c r="B3" s="12" t="s">
        <v>1288</v>
      </c>
      <c r="C3" s="12" t="s">
        <v>73</v>
      </c>
      <c r="D3" s="12" t="s">
        <v>74</v>
      </c>
      <c r="E3" s="12" t="s">
        <v>89</v>
      </c>
      <c r="F3" s="12" t="s">
        <v>1289</v>
      </c>
      <c r="G3" s="12" t="s">
        <v>1290</v>
      </c>
      <c r="H3" s="12" t="s">
        <v>75</v>
      </c>
      <c r="I3" s="12" t="s">
        <v>72</v>
      </c>
      <c r="J3" s="14">
        <v>44713</v>
      </c>
      <c r="K3" s="12" t="s">
        <v>90</v>
      </c>
      <c r="L3" s="12" t="s">
        <v>77</v>
      </c>
      <c r="O3" s="12" t="s">
        <v>78</v>
      </c>
      <c r="P3" s="12">
        <v>7.65</v>
      </c>
      <c r="Q3" s="12">
        <v>147058.79999999999</v>
      </c>
      <c r="R3" s="12">
        <v>2917</v>
      </c>
      <c r="S3" s="12">
        <v>646</v>
      </c>
      <c r="T3" s="12">
        <v>54640</v>
      </c>
      <c r="U3" s="12">
        <v>1041</v>
      </c>
      <c r="V3" s="12">
        <v>0</v>
      </c>
      <c r="W3" s="12">
        <v>215</v>
      </c>
      <c r="X3" s="12">
        <v>93500</v>
      </c>
      <c r="AA3" s="12">
        <v>5.5E-2</v>
      </c>
      <c r="AB3" s="12">
        <v>0</v>
      </c>
      <c r="AC3" s="12">
        <v>400.6</v>
      </c>
      <c r="AD3" s="12">
        <v>0</v>
      </c>
      <c r="AE3" s="12">
        <v>0</v>
      </c>
      <c r="AF3" s="12">
        <v>0</v>
      </c>
      <c r="AG3" s="12">
        <v>0</v>
      </c>
      <c r="AH3" s="12">
        <v>0</v>
      </c>
      <c r="AI3" s="12">
        <v>0</v>
      </c>
      <c r="AJ3" s="12">
        <v>328.33</v>
      </c>
      <c r="AK3" s="12">
        <v>9944</v>
      </c>
      <c r="AL3" s="12">
        <v>0</v>
      </c>
      <c r="AM3" s="12">
        <v>153155</v>
      </c>
      <c r="AO3" s="12" t="s">
        <v>79</v>
      </c>
      <c r="AP3" s="12" t="s">
        <v>80</v>
      </c>
      <c r="AQ3" s="12" t="s">
        <v>81</v>
      </c>
      <c r="AR3" s="12">
        <v>0.26</v>
      </c>
      <c r="AS3" s="12" t="s">
        <v>82</v>
      </c>
      <c r="AT3" s="12">
        <v>53.6</v>
      </c>
      <c r="AU3" s="12" t="s">
        <v>82</v>
      </c>
      <c r="AV3" s="12" t="s">
        <v>82</v>
      </c>
      <c r="AW3" s="12" t="s">
        <v>83</v>
      </c>
      <c r="AX3" s="12" t="s">
        <v>83</v>
      </c>
      <c r="AY3" s="12" t="s">
        <v>79</v>
      </c>
      <c r="AZ3" s="12">
        <v>41.8</v>
      </c>
      <c r="BA3" s="12" t="s">
        <v>83</v>
      </c>
      <c r="BB3" s="12" t="s">
        <v>84</v>
      </c>
      <c r="BC3" s="12" t="s">
        <v>79</v>
      </c>
      <c r="BD3" s="12">
        <v>8.8000000000000007</v>
      </c>
      <c r="BE3" s="12" t="s">
        <v>84</v>
      </c>
      <c r="BF3" s="12">
        <v>97.1</v>
      </c>
      <c r="BG3" s="12" t="s">
        <v>84</v>
      </c>
      <c r="BH3" s="12" t="s">
        <v>85</v>
      </c>
      <c r="BI3" s="12" t="s">
        <v>82</v>
      </c>
      <c r="BJ3" s="12" t="s">
        <v>86</v>
      </c>
      <c r="BK3" s="12" t="s">
        <v>87</v>
      </c>
      <c r="BL3" s="12">
        <v>104</v>
      </c>
      <c r="BM3" s="12">
        <v>2376.69</v>
      </c>
      <c r="BN3" s="12">
        <v>26.63</v>
      </c>
      <c r="BO3" s="12">
        <v>145.57</v>
      </c>
      <c r="BP3" s="12">
        <v>53.16</v>
      </c>
      <c r="BQ3" s="12">
        <v>2637.29</v>
      </c>
      <c r="BR3" s="15">
        <f t="shared" ref="BR3:BR66" si="0">Y3/(79.904*7)</f>
        <v>0</v>
      </c>
      <c r="BS3" s="12">
        <v>6.57</v>
      </c>
      <c r="BT3" s="12">
        <v>4.4800000000000004</v>
      </c>
      <c r="BU3" s="12">
        <v>0</v>
      </c>
      <c r="BV3" s="12">
        <v>7.7</v>
      </c>
      <c r="BW3" s="12">
        <v>2602.0500000000002</v>
      </c>
      <c r="BX3" s="12">
        <v>2648.34</v>
      </c>
      <c r="BY3" s="12">
        <v>0.98</v>
      </c>
      <c r="BZ3" s="12">
        <v>153155</v>
      </c>
      <c r="CA3" s="12">
        <v>0.9</v>
      </c>
      <c r="CB3" s="12">
        <v>4.8109999999999999</v>
      </c>
      <c r="CC3" s="12" t="s">
        <v>72</v>
      </c>
      <c r="CD3" s="12" t="s">
        <v>1291</v>
      </c>
      <c r="CE3" s="12">
        <v>802.8</v>
      </c>
      <c r="CF3" s="12">
        <v>56.56823</v>
      </c>
      <c r="CG3" s="12">
        <v>-120.20385</v>
      </c>
    </row>
    <row r="4" spans="1:85">
      <c r="A4" s="12">
        <v>3</v>
      </c>
      <c r="B4" s="12" t="s">
        <v>1288</v>
      </c>
      <c r="C4" s="12" t="s">
        <v>73</v>
      </c>
      <c r="D4" s="12" t="s">
        <v>74</v>
      </c>
      <c r="F4" s="12" t="s">
        <v>1289</v>
      </c>
      <c r="G4" s="12" t="s">
        <v>1290</v>
      </c>
      <c r="H4" s="12" t="s">
        <v>75</v>
      </c>
      <c r="I4" s="12" t="s">
        <v>91</v>
      </c>
      <c r="J4" s="14">
        <v>44713</v>
      </c>
      <c r="K4" s="12" t="s">
        <v>92</v>
      </c>
      <c r="L4" s="12" t="s">
        <v>77</v>
      </c>
      <c r="O4" s="12" t="s">
        <v>78</v>
      </c>
      <c r="P4" s="12">
        <v>7.11</v>
      </c>
      <c r="Q4" s="12">
        <v>153846.20000000001</v>
      </c>
      <c r="R4" s="12">
        <v>2977</v>
      </c>
      <c r="S4" s="12">
        <v>703</v>
      </c>
      <c r="T4" s="12">
        <v>53570</v>
      </c>
      <c r="U4" s="12">
        <v>954</v>
      </c>
      <c r="V4" s="12">
        <v>0</v>
      </c>
      <c r="W4" s="12">
        <v>2120</v>
      </c>
      <c r="X4" s="12">
        <v>92300</v>
      </c>
      <c r="AA4" s="12">
        <v>0.36099999999999999</v>
      </c>
      <c r="AB4" s="12">
        <v>0</v>
      </c>
      <c r="AC4" s="12">
        <v>303</v>
      </c>
      <c r="AD4" s="12">
        <v>0</v>
      </c>
      <c r="AE4" s="12">
        <v>0</v>
      </c>
      <c r="AF4" s="12">
        <v>0</v>
      </c>
      <c r="AG4" s="12">
        <v>0</v>
      </c>
      <c r="AH4" s="12">
        <v>0</v>
      </c>
      <c r="AI4" s="12">
        <v>0</v>
      </c>
      <c r="AJ4" s="12">
        <v>248.33</v>
      </c>
      <c r="AK4" s="12">
        <v>10329</v>
      </c>
      <c r="AL4" s="12">
        <v>0</v>
      </c>
      <c r="AM4" s="12">
        <v>152772</v>
      </c>
      <c r="AO4" s="12" t="s">
        <v>79</v>
      </c>
      <c r="AP4" s="12" t="s">
        <v>80</v>
      </c>
      <c r="AQ4" s="12" t="s">
        <v>81</v>
      </c>
      <c r="AR4" s="12">
        <v>0.34</v>
      </c>
      <c r="AS4" s="12" t="s">
        <v>82</v>
      </c>
      <c r="AT4" s="12">
        <v>40.6</v>
      </c>
      <c r="AU4" s="12" t="s">
        <v>82</v>
      </c>
      <c r="AV4" s="12" t="s">
        <v>82</v>
      </c>
      <c r="AW4" s="12" t="s">
        <v>83</v>
      </c>
      <c r="AX4" s="12" t="s">
        <v>83</v>
      </c>
      <c r="AY4" s="12" t="s">
        <v>79</v>
      </c>
      <c r="AZ4" s="12">
        <v>40.700000000000003</v>
      </c>
      <c r="BA4" s="12" t="s">
        <v>83</v>
      </c>
      <c r="BB4" s="12" t="s">
        <v>84</v>
      </c>
      <c r="BC4" s="12" t="s">
        <v>79</v>
      </c>
      <c r="BD4" s="12">
        <v>9.06</v>
      </c>
      <c r="BE4" s="12" t="s">
        <v>84</v>
      </c>
      <c r="BF4" s="12">
        <v>97.6</v>
      </c>
      <c r="BG4" s="12" t="s">
        <v>84</v>
      </c>
      <c r="BH4" s="12" t="s">
        <v>85</v>
      </c>
      <c r="BI4" s="12" t="s">
        <v>82</v>
      </c>
      <c r="BJ4" s="12" t="s">
        <v>86</v>
      </c>
      <c r="BK4" s="12" t="s">
        <v>87</v>
      </c>
      <c r="BL4" s="12">
        <v>93.9</v>
      </c>
      <c r="BM4" s="12">
        <v>2330.14</v>
      </c>
      <c r="BN4" s="12">
        <v>24.4</v>
      </c>
      <c r="BO4" s="12">
        <v>148.56</v>
      </c>
      <c r="BP4" s="12">
        <v>57.85</v>
      </c>
      <c r="BQ4" s="12">
        <v>2603.4499999999998</v>
      </c>
      <c r="BR4" s="15">
        <f t="shared" si="0"/>
        <v>0</v>
      </c>
      <c r="BS4" s="12">
        <v>4.97</v>
      </c>
      <c r="BT4" s="12">
        <v>44.14</v>
      </c>
      <c r="BU4" s="12">
        <v>0</v>
      </c>
      <c r="BV4" s="12">
        <v>7.1</v>
      </c>
      <c r="BW4" s="12">
        <v>2560.9499999999998</v>
      </c>
      <c r="BX4" s="12">
        <v>2652.56</v>
      </c>
      <c r="BY4" s="12">
        <v>0.97</v>
      </c>
      <c r="BZ4" s="12">
        <v>152772</v>
      </c>
      <c r="CA4" s="12">
        <v>0.9</v>
      </c>
      <c r="CB4" s="12">
        <v>1.1779999999999999</v>
      </c>
      <c r="CC4" s="12" t="s">
        <v>91</v>
      </c>
      <c r="CD4" s="12" t="s">
        <v>1292</v>
      </c>
      <c r="CE4" s="12">
        <v>861.9</v>
      </c>
      <c r="CF4" s="12">
        <v>56.571660000000001</v>
      </c>
      <c r="CG4" s="12">
        <v>-120.19999</v>
      </c>
    </row>
    <row r="5" spans="1:85">
      <c r="A5" s="12">
        <v>4</v>
      </c>
      <c r="B5" s="12" t="s">
        <v>1288</v>
      </c>
      <c r="C5" s="12" t="s">
        <v>73</v>
      </c>
      <c r="D5" s="12" t="s">
        <v>74</v>
      </c>
      <c r="E5" s="12" t="s">
        <v>89</v>
      </c>
      <c r="F5" s="12" t="s">
        <v>1289</v>
      </c>
      <c r="G5" s="12" t="s">
        <v>1290</v>
      </c>
      <c r="H5" s="12" t="s">
        <v>75</v>
      </c>
      <c r="I5" s="12" t="s">
        <v>91</v>
      </c>
      <c r="J5" s="14">
        <v>44713</v>
      </c>
      <c r="K5" s="12" t="s">
        <v>93</v>
      </c>
      <c r="L5" s="12" t="s">
        <v>77</v>
      </c>
      <c r="O5" s="12" t="s">
        <v>78</v>
      </c>
      <c r="P5" s="12">
        <v>7.2</v>
      </c>
      <c r="Q5" s="12">
        <v>151515.20000000001</v>
      </c>
      <c r="R5" s="12">
        <v>2829</v>
      </c>
      <c r="S5" s="12">
        <v>694</v>
      </c>
      <c r="T5" s="12">
        <v>54540</v>
      </c>
      <c r="U5" s="12">
        <v>950</v>
      </c>
      <c r="V5" s="12">
        <v>0</v>
      </c>
      <c r="W5" s="12">
        <v>2160</v>
      </c>
      <c r="X5" s="12">
        <v>92000</v>
      </c>
      <c r="AA5" s="12">
        <v>0.34300000000000003</v>
      </c>
      <c r="AB5" s="12">
        <v>0</v>
      </c>
      <c r="AC5" s="12">
        <v>296.89999999999998</v>
      </c>
      <c r="AD5" s="12">
        <v>0</v>
      </c>
      <c r="AE5" s="12">
        <v>0</v>
      </c>
      <c r="AF5" s="12">
        <v>0</v>
      </c>
      <c r="AG5" s="12">
        <v>0</v>
      </c>
      <c r="AH5" s="12">
        <v>0</v>
      </c>
      <c r="AI5" s="12">
        <v>0</v>
      </c>
      <c r="AJ5" s="12">
        <v>243.33</v>
      </c>
      <c r="AK5" s="12">
        <v>9922</v>
      </c>
      <c r="AL5" s="12">
        <v>0</v>
      </c>
      <c r="AM5" s="12">
        <v>153318</v>
      </c>
      <c r="AO5" s="12" t="s">
        <v>79</v>
      </c>
      <c r="AP5" s="12" t="s">
        <v>80</v>
      </c>
      <c r="AQ5" s="12" t="s">
        <v>81</v>
      </c>
      <c r="AR5" s="12">
        <v>0.27</v>
      </c>
      <c r="AS5" s="12" t="s">
        <v>82</v>
      </c>
      <c r="AT5" s="12">
        <v>40.700000000000003</v>
      </c>
      <c r="AU5" s="12" t="s">
        <v>82</v>
      </c>
      <c r="AV5" s="12" t="s">
        <v>82</v>
      </c>
      <c r="AW5" s="12" t="s">
        <v>83</v>
      </c>
      <c r="AX5" s="12" t="s">
        <v>83</v>
      </c>
      <c r="AY5" s="12" t="s">
        <v>79</v>
      </c>
      <c r="AZ5" s="12">
        <v>40.5</v>
      </c>
      <c r="BA5" s="12" t="s">
        <v>83</v>
      </c>
      <c r="BB5" s="12" t="s">
        <v>84</v>
      </c>
      <c r="BC5" s="12" t="s">
        <v>79</v>
      </c>
      <c r="BD5" s="12">
        <v>9.0299999999999994</v>
      </c>
      <c r="BE5" s="12" t="s">
        <v>84</v>
      </c>
      <c r="BF5" s="12">
        <v>98</v>
      </c>
      <c r="BG5" s="12" t="s">
        <v>84</v>
      </c>
      <c r="BH5" s="12" t="s">
        <v>85</v>
      </c>
      <c r="BI5" s="12" t="s">
        <v>82</v>
      </c>
      <c r="BJ5" s="12" t="s">
        <v>86</v>
      </c>
      <c r="BK5" s="12" t="s">
        <v>87</v>
      </c>
      <c r="BL5" s="12">
        <v>89.5</v>
      </c>
      <c r="BM5" s="12">
        <v>2372.34</v>
      </c>
      <c r="BN5" s="12">
        <v>24.3</v>
      </c>
      <c r="BO5" s="12">
        <v>141.16999999999999</v>
      </c>
      <c r="BP5" s="12">
        <v>57.11</v>
      </c>
      <c r="BQ5" s="12">
        <v>2594.98</v>
      </c>
      <c r="BR5" s="15">
        <f t="shared" si="0"/>
        <v>0</v>
      </c>
      <c r="BS5" s="12">
        <v>4.87</v>
      </c>
      <c r="BT5" s="12">
        <v>44.97</v>
      </c>
      <c r="BU5" s="12">
        <v>0</v>
      </c>
      <c r="BV5" s="12">
        <v>7.2</v>
      </c>
      <c r="BW5" s="12">
        <v>2594.92</v>
      </c>
      <c r="BX5" s="12">
        <v>2644.82</v>
      </c>
      <c r="BY5" s="12">
        <v>0.98</v>
      </c>
      <c r="BZ5" s="12">
        <v>153318</v>
      </c>
      <c r="CA5" s="12">
        <v>0.91</v>
      </c>
      <c r="CB5" s="12">
        <v>1.1459999999999999</v>
      </c>
      <c r="CC5" s="12" t="s">
        <v>91</v>
      </c>
      <c r="CD5" s="12" t="s">
        <v>1292</v>
      </c>
      <c r="CE5" s="12">
        <v>861.9</v>
      </c>
      <c r="CF5" s="12">
        <v>56.571660000000001</v>
      </c>
      <c r="CG5" s="12">
        <v>-120.19999</v>
      </c>
    </row>
    <row r="6" spans="1:85">
      <c r="A6" s="12">
        <v>5</v>
      </c>
      <c r="B6" s="12" t="s">
        <v>1288</v>
      </c>
      <c r="C6" s="12" t="s">
        <v>73</v>
      </c>
      <c r="D6" s="12" t="s">
        <v>74</v>
      </c>
      <c r="F6" s="12" t="s">
        <v>1289</v>
      </c>
      <c r="G6" s="12" t="s">
        <v>1290</v>
      </c>
      <c r="H6" s="12" t="s">
        <v>75</v>
      </c>
      <c r="I6" s="12" t="s">
        <v>94</v>
      </c>
      <c r="J6" s="14">
        <v>44713</v>
      </c>
      <c r="K6" s="12" t="s">
        <v>95</v>
      </c>
      <c r="L6" s="12" t="s">
        <v>77</v>
      </c>
      <c r="O6" s="12" t="s">
        <v>78</v>
      </c>
      <c r="P6" s="12">
        <v>6.98</v>
      </c>
      <c r="Q6" s="12">
        <v>138888.9</v>
      </c>
      <c r="R6" s="12">
        <v>2928</v>
      </c>
      <c r="S6" s="12">
        <v>660</v>
      </c>
      <c r="T6" s="12">
        <v>51700</v>
      </c>
      <c r="U6" s="12">
        <v>1035</v>
      </c>
      <c r="V6" s="12">
        <v>0</v>
      </c>
      <c r="W6" s="12">
        <v>2070</v>
      </c>
      <c r="X6" s="12">
        <v>93500</v>
      </c>
      <c r="AA6" s="12">
        <v>5.8999999999999997E-2</v>
      </c>
      <c r="AB6" s="12">
        <v>0</v>
      </c>
      <c r="AC6" s="12">
        <v>335.5</v>
      </c>
      <c r="AD6" s="12">
        <v>0</v>
      </c>
      <c r="AE6" s="12">
        <v>0</v>
      </c>
      <c r="AF6" s="12">
        <v>0</v>
      </c>
      <c r="AG6" s="12">
        <v>0</v>
      </c>
      <c r="AH6" s="12">
        <v>0</v>
      </c>
      <c r="AI6" s="12">
        <v>0</v>
      </c>
      <c r="AJ6" s="12">
        <v>275</v>
      </c>
      <c r="AK6" s="12">
        <v>10029</v>
      </c>
      <c r="AL6" s="12">
        <v>0</v>
      </c>
      <c r="AM6" s="12">
        <v>152058</v>
      </c>
      <c r="AO6" s="12" t="s">
        <v>79</v>
      </c>
      <c r="AP6" s="12" t="s">
        <v>80</v>
      </c>
      <c r="AQ6" s="12" t="s">
        <v>81</v>
      </c>
      <c r="AR6" s="12">
        <v>0.24</v>
      </c>
      <c r="AS6" s="12" t="s">
        <v>82</v>
      </c>
      <c r="AT6" s="12">
        <v>44.6</v>
      </c>
      <c r="AU6" s="12" t="s">
        <v>82</v>
      </c>
      <c r="AV6" s="12" t="s">
        <v>82</v>
      </c>
      <c r="AW6" s="12" t="s">
        <v>83</v>
      </c>
      <c r="AX6" s="12" t="s">
        <v>83</v>
      </c>
      <c r="AY6" s="12" t="s">
        <v>79</v>
      </c>
      <c r="AZ6" s="12">
        <v>42.4</v>
      </c>
      <c r="BA6" s="12" t="s">
        <v>83</v>
      </c>
      <c r="BB6" s="12" t="s">
        <v>84</v>
      </c>
      <c r="BC6" s="12" t="s">
        <v>79</v>
      </c>
      <c r="BD6" s="12">
        <v>8.17</v>
      </c>
      <c r="BE6" s="12" t="s">
        <v>84</v>
      </c>
      <c r="BF6" s="12">
        <v>96.6</v>
      </c>
      <c r="BG6" s="12" t="s">
        <v>84</v>
      </c>
      <c r="BH6" s="12" t="s">
        <v>85</v>
      </c>
      <c r="BI6" s="12" t="s">
        <v>82</v>
      </c>
      <c r="BJ6" s="12" t="s">
        <v>86</v>
      </c>
      <c r="BK6" s="12" t="s">
        <v>87</v>
      </c>
      <c r="BL6" s="12">
        <v>68</v>
      </c>
      <c r="BM6" s="12">
        <v>2248.8000000000002</v>
      </c>
      <c r="BN6" s="12">
        <v>26.47</v>
      </c>
      <c r="BO6" s="12">
        <v>146.12</v>
      </c>
      <c r="BP6" s="12">
        <v>54.31</v>
      </c>
      <c r="BQ6" s="12">
        <v>2637.29</v>
      </c>
      <c r="BR6" s="15">
        <f t="shared" si="0"/>
        <v>0</v>
      </c>
      <c r="BS6" s="12">
        <v>5.5</v>
      </c>
      <c r="BT6" s="12">
        <v>43.1</v>
      </c>
      <c r="BU6" s="12">
        <v>0</v>
      </c>
      <c r="BV6" s="12">
        <v>7</v>
      </c>
      <c r="BW6" s="12">
        <v>2475.6999999999998</v>
      </c>
      <c r="BX6" s="12">
        <v>2685.89</v>
      </c>
      <c r="BY6" s="12">
        <v>0.92</v>
      </c>
      <c r="BZ6" s="12">
        <v>152058</v>
      </c>
      <c r="CA6" s="12">
        <v>0.85</v>
      </c>
      <c r="CB6" s="12">
        <v>1.117</v>
      </c>
      <c r="CC6" s="12" t="s">
        <v>94</v>
      </c>
      <c r="CD6" s="12" t="s">
        <v>1293</v>
      </c>
      <c r="CE6" s="12">
        <v>751.4</v>
      </c>
      <c r="CF6" s="12">
        <v>56.636099999999999</v>
      </c>
      <c r="CG6" s="12">
        <v>-120.27565</v>
      </c>
    </row>
    <row r="7" spans="1:85">
      <c r="A7" s="12">
        <v>6</v>
      </c>
      <c r="B7" s="12" t="s">
        <v>1288</v>
      </c>
      <c r="C7" s="12" t="s">
        <v>73</v>
      </c>
      <c r="D7" s="12" t="s">
        <v>74</v>
      </c>
      <c r="E7" s="12" t="s">
        <v>89</v>
      </c>
      <c r="F7" s="12" t="s">
        <v>1289</v>
      </c>
      <c r="G7" s="12" t="s">
        <v>1290</v>
      </c>
      <c r="H7" s="12" t="s">
        <v>75</v>
      </c>
      <c r="I7" s="12" t="s">
        <v>94</v>
      </c>
      <c r="J7" s="14">
        <v>44713</v>
      </c>
      <c r="K7" s="12" t="s">
        <v>96</v>
      </c>
      <c r="L7" s="12" t="s">
        <v>77</v>
      </c>
      <c r="O7" s="12" t="s">
        <v>78</v>
      </c>
      <c r="P7" s="12">
        <v>6.64</v>
      </c>
      <c r="Q7" s="12">
        <v>140845.1</v>
      </c>
      <c r="R7" s="12">
        <v>2896</v>
      </c>
      <c r="S7" s="12">
        <v>651</v>
      </c>
      <c r="T7" s="12">
        <v>53640</v>
      </c>
      <c r="U7" s="12">
        <v>1035</v>
      </c>
      <c r="V7" s="12">
        <v>0</v>
      </c>
      <c r="W7" s="12">
        <v>2070</v>
      </c>
      <c r="X7" s="12">
        <v>92000</v>
      </c>
      <c r="AA7" s="12">
        <v>0.06</v>
      </c>
      <c r="AB7" s="12">
        <v>0</v>
      </c>
      <c r="AC7" s="12">
        <v>345.7</v>
      </c>
      <c r="AD7" s="12">
        <v>0</v>
      </c>
      <c r="AE7" s="12">
        <v>0</v>
      </c>
      <c r="AF7" s="12">
        <v>0</v>
      </c>
      <c r="AG7" s="12">
        <v>0</v>
      </c>
      <c r="AH7" s="12">
        <v>0</v>
      </c>
      <c r="AI7" s="12">
        <v>0</v>
      </c>
      <c r="AJ7" s="12">
        <v>283.33</v>
      </c>
      <c r="AK7" s="12">
        <v>9912</v>
      </c>
      <c r="AL7" s="12">
        <v>0</v>
      </c>
      <c r="AM7" s="12">
        <v>152461</v>
      </c>
      <c r="AO7" s="12" t="s">
        <v>79</v>
      </c>
      <c r="AP7" s="12" t="s">
        <v>80</v>
      </c>
      <c r="AQ7" s="12" t="s">
        <v>81</v>
      </c>
      <c r="AR7" s="12">
        <v>0.23</v>
      </c>
      <c r="AS7" s="12" t="s">
        <v>82</v>
      </c>
      <c r="AT7" s="12">
        <v>43.9</v>
      </c>
      <c r="AU7" s="12" t="s">
        <v>82</v>
      </c>
      <c r="AV7" s="12" t="s">
        <v>82</v>
      </c>
      <c r="AW7" s="12" t="s">
        <v>83</v>
      </c>
      <c r="AX7" s="12" t="s">
        <v>83</v>
      </c>
      <c r="AY7" s="12" t="s">
        <v>79</v>
      </c>
      <c r="AZ7" s="12">
        <v>41.9</v>
      </c>
      <c r="BA7" s="12" t="s">
        <v>83</v>
      </c>
      <c r="BB7" s="12" t="s">
        <v>84</v>
      </c>
      <c r="BC7" s="12" t="s">
        <v>79</v>
      </c>
      <c r="BD7" s="12">
        <v>8.1</v>
      </c>
      <c r="BE7" s="12" t="s">
        <v>84</v>
      </c>
      <c r="BF7" s="12">
        <v>96.6</v>
      </c>
      <c r="BG7" s="12" t="s">
        <v>84</v>
      </c>
      <c r="BH7" s="12" t="s">
        <v>85</v>
      </c>
      <c r="BI7" s="12" t="s">
        <v>82</v>
      </c>
      <c r="BJ7" s="12" t="s">
        <v>86</v>
      </c>
      <c r="BK7" s="12" t="s">
        <v>87</v>
      </c>
      <c r="BL7" s="12">
        <v>80</v>
      </c>
      <c r="BM7" s="12">
        <v>2333.19</v>
      </c>
      <c r="BN7" s="12">
        <v>26.47</v>
      </c>
      <c r="BO7" s="12">
        <v>144.52000000000001</v>
      </c>
      <c r="BP7" s="12">
        <v>53.57</v>
      </c>
      <c r="BQ7" s="12">
        <v>2594.98</v>
      </c>
      <c r="BR7" s="15">
        <f t="shared" si="0"/>
        <v>0</v>
      </c>
      <c r="BS7" s="12">
        <v>5.67</v>
      </c>
      <c r="BT7" s="12">
        <v>43.1</v>
      </c>
      <c r="BU7" s="12">
        <v>0</v>
      </c>
      <c r="BV7" s="12">
        <v>6.6</v>
      </c>
      <c r="BW7" s="12">
        <v>2557.75</v>
      </c>
      <c r="BX7" s="12">
        <v>2643.75</v>
      </c>
      <c r="BY7" s="12">
        <v>0.97</v>
      </c>
      <c r="BZ7" s="12">
        <v>152461</v>
      </c>
      <c r="CA7" s="12">
        <v>0.9</v>
      </c>
      <c r="CB7" s="12">
        <v>1.0980000000000001</v>
      </c>
      <c r="CC7" s="12" t="s">
        <v>94</v>
      </c>
      <c r="CD7" s="12" t="s">
        <v>1293</v>
      </c>
      <c r="CE7" s="12">
        <v>751.4</v>
      </c>
      <c r="CF7" s="12">
        <v>56.636099999999999</v>
      </c>
      <c r="CG7" s="12">
        <v>-120.27565</v>
      </c>
    </row>
    <row r="8" spans="1:85">
      <c r="A8" s="12">
        <v>7</v>
      </c>
      <c r="B8" s="12" t="s">
        <v>1288</v>
      </c>
      <c r="C8" s="12" t="s">
        <v>73</v>
      </c>
      <c r="D8" s="12" t="s">
        <v>74</v>
      </c>
      <c r="F8" s="12" t="s">
        <v>1289</v>
      </c>
      <c r="G8" s="12" t="s">
        <v>1290</v>
      </c>
      <c r="H8" s="12" t="s">
        <v>98</v>
      </c>
      <c r="I8" s="12" t="s">
        <v>97</v>
      </c>
      <c r="J8" s="14">
        <v>44714</v>
      </c>
      <c r="K8" s="12" t="s">
        <v>99</v>
      </c>
      <c r="L8" s="12" t="s">
        <v>77</v>
      </c>
      <c r="O8" s="12" t="s">
        <v>78</v>
      </c>
      <c r="P8" s="12">
        <v>8.23</v>
      </c>
      <c r="Q8" s="12">
        <v>147058.79999999999</v>
      </c>
      <c r="R8" s="12">
        <v>2908</v>
      </c>
      <c r="S8" s="12">
        <v>729</v>
      </c>
      <c r="T8" s="12">
        <v>56880</v>
      </c>
      <c r="U8" s="12">
        <v>967</v>
      </c>
      <c r="V8" s="12">
        <v>0</v>
      </c>
      <c r="W8" s="12">
        <v>2880</v>
      </c>
      <c r="X8" s="12">
        <v>103000</v>
      </c>
      <c r="AA8" s="12">
        <v>3.4000000000000002E-2</v>
      </c>
      <c r="AB8" s="12">
        <v>0</v>
      </c>
      <c r="AC8" s="12">
        <v>1657.2</v>
      </c>
      <c r="AD8" s="12">
        <v>19.3</v>
      </c>
      <c r="AE8" s="12">
        <v>0</v>
      </c>
      <c r="AF8" s="12">
        <v>19.3</v>
      </c>
      <c r="AG8" s="12">
        <v>4.4000000000000004</v>
      </c>
      <c r="AH8" s="12">
        <v>0</v>
      </c>
      <c r="AI8" s="12">
        <v>4.4000000000000004</v>
      </c>
      <c r="AJ8" s="12">
        <v>1358.33</v>
      </c>
      <c r="AK8" s="12">
        <v>10263</v>
      </c>
      <c r="AL8" s="12">
        <v>0</v>
      </c>
      <c r="AM8" s="12">
        <v>168178</v>
      </c>
      <c r="AO8" s="12" t="s">
        <v>79</v>
      </c>
      <c r="AP8" s="12" t="s">
        <v>80</v>
      </c>
      <c r="AQ8" s="12" t="s">
        <v>81</v>
      </c>
      <c r="AR8" s="12">
        <v>0.2</v>
      </c>
      <c r="AS8" s="12" t="s">
        <v>82</v>
      </c>
      <c r="AT8" s="12">
        <v>39.9</v>
      </c>
      <c r="AU8" s="12" t="s">
        <v>82</v>
      </c>
      <c r="AV8" s="12" t="s">
        <v>82</v>
      </c>
      <c r="AW8" s="12" t="s">
        <v>83</v>
      </c>
      <c r="AX8" s="12" t="s">
        <v>83</v>
      </c>
      <c r="AY8" s="12" t="s">
        <v>79</v>
      </c>
      <c r="AZ8" s="12">
        <v>40.5</v>
      </c>
      <c r="BA8" s="12" t="s">
        <v>83</v>
      </c>
      <c r="BB8" s="12" t="s">
        <v>84</v>
      </c>
      <c r="BC8" s="12" t="s">
        <v>79</v>
      </c>
      <c r="BD8" s="12">
        <v>6.73</v>
      </c>
      <c r="BE8" s="12" t="s">
        <v>84</v>
      </c>
      <c r="BF8" s="12">
        <v>99.2</v>
      </c>
      <c r="BG8" s="12" t="s">
        <v>100</v>
      </c>
      <c r="BH8" s="12" t="s">
        <v>85</v>
      </c>
      <c r="BI8" s="12" t="s">
        <v>80</v>
      </c>
      <c r="BJ8" s="12" t="s">
        <v>86</v>
      </c>
      <c r="BK8" s="12" t="s">
        <v>87</v>
      </c>
      <c r="BL8" s="12">
        <v>10200</v>
      </c>
      <c r="BM8" s="12">
        <v>2474.12</v>
      </c>
      <c r="BN8" s="12">
        <v>24.73</v>
      </c>
      <c r="BO8" s="12">
        <v>145.12</v>
      </c>
      <c r="BP8" s="12">
        <v>59.99</v>
      </c>
      <c r="BQ8" s="12">
        <v>2905.25</v>
      </c>
      <c r="BR8" s="15">
        <f t="shared" si="0"/>
        <v>0</v>
      </c>
      <c r="BS8" s="12">
        <v>27.16</v>
      </c>
      <c r="BT8" s="12">
        <v>59.96</v>
      </c>
      <c r="BU8" s="12">
        <v>0</v>
      </c>
      <c r="BV8" s="12">
        <v>8.1999999999999993</v>
      </c>
      <c r="BW8" s="12">
        <v>2703.96</v>
      </c>
      <c r="BX8" s="12">
        <v>2992.37</v>
      </c>
      <c r="BY8" s="12">
        <v>0.9</v>
      </c>
      <c r="BZ8" s="12">
        <v>168178</v>
      </c>
      <c r="CA8" s="12">
        <v>0.85</v>
      </c>
      <c r="CB8" s="12">
        <v>0.68899999999999995</v>
      </c>
      <c r="CC8" s="12" t="s">
        <v>97</v>
      </c>
      <c r="CD8" s="12" t="s">
        <v>1294</v>
      </c>
      <c r="CE8" s="12">
        <v>760.1</v>
      </c>
      <c r="CF8" s="12">
        <v>56.439709999999998</v>
      </c>
      <c r="CG8" s="12">
        <v>-120.00921</v>
      </c>
    </row>
    <row r="9" spans="1:85">
      <c r="A9" s="12">
        <v>8</v>
      </c>
      <c r="B9" s="12" t="s">
        <v>1288</v>
      </c>
      <c r="C9" s="12" t="s">
        <v>73</v>
      </c>
      <c r="D9" s="12" t="s">
        <v>74</v>
      </c>
      <c r="E9" s="12" t="s">
        <v>89</v>
      </c>
      <c r="F9" s="12" t="s">
        <v>1289</v>
      </c>
      <c r="G9" s="12" t="s">
        <v>1290</v>
      </c>
      <c r="H9" s="12" t="s">
        <v>98</v>
      </c>
      <c r="I9" s="12" t="s">
        <v>97</v>
      </c>
      <c r="J9" s="14">
        <v>44714</v>
      </c>
      <c r="K9" s="12" t="s">
        <v>101</v>
      </c>
      <c r="L9" s="12" t="s">
        <v>77</v>
      </c>
      <c r="O9" s="12" t="s">
        <v>78</v>
      </c>
      <c r="P9" s="12">
        <v>8.34</v>
      </c>
      <c r="Q9" s="12">
        <v>153846.20000000001</v>
      </c>
      <c r="R9" s="12">
        <v>3140</v>
      </c>
      <c r="S9" s="12">
        <v>772</v>
      </c>
      <c r="T9" s="12">
        <v>55610</v>
      </c>
      <c r="U9" s="12">
        <v>1025</v>
      </c>
      <c r="V9" s="12">
        <v>0</v>
      </c>
      <c r="W9" s="12">
        <v>2660</v>
      </c>
      <c r="X9" s="12">
        <v>100000</v>
      </c>
      <c r="AA9" s="12">
        <v>3.2000000000000001E-2</v>
      </c>
      <c r="AB9" s="12">
        <v>34</v>
      </c>
      <c r="AC9" s="12">
        <v>1533.1</v>
      </c>
      <c r="AD9" s="12">
        <v>18.899999999999999</v>
      </c>
      <c r="AE9" s="12">
        <v>0</v>
      </c>
      <c r="AF9" s="12">
        <v>18.899999999999999</v>
      </c>
      <c r="AG9" s="12">
        <v>4.3</v>
      </c>
      <c r="AH9" s="12">
        <v>0</v>
      </c>
      <c r="AI9" s="12">
        <v>4.3</v>
      </c>
      <c r="AJ9" s="12">
        <v>1313.33</v>
      </c>
      <c r="AK9" s="12">
        <v>11020</v>
      </c>
      <c r="AL9" s="12">
        <v>0</v>
      </c>
      <c r="AM9" s="12">
        <v>163994</v>
      </c>
      <c r="AO9" s="12" t="s">
        <v>79</v>
      </c>
      <c r="AP9" s="12" t="s">
        <v>80</v>
      </c>
      <c r="AQ9" s="12" t="s">
        <v>81</v>
      </c>
      <c r="AR9" s="12">
        <v>0.2</v>
      </c>
      <c r="AS9" s="12" t="s">
        <v>82</v>
      </c>
      <c r="AT9" s="12">
        <v>39.4</v>
      </c>
      <c r="AU9" s="12" t="s">
        <v>82</v>
      </c>
      <c r="AV9" s="12" t="s">
        <v>82</v>
      </c>
      <c r="AW9" s="12" t="s">
        <v>83</v>
      </c>
      <c r="AX9" s="12" t="s">
        <v>83</v>
      </c>
      <c r="AY9" s="12" t="s">
        <v>79</v>
      </c>
      <c r="AZ9" s="12">
        <v>39.5</v>
      </c>
      <c r="BA9" s="12" t="s">
        <v>83</v>
      </c>
      <c r="BB9" s="12" t="s">
        <v>84</v>
      </c>
      <c r="BC9" s="12" t="s">
        <v>79</v>
      </c>
      <c r="BD9" s="12">
        <v>6.45</v>
      </c>
      <c r="BE9" s="12" t="s">
        <v>84</v>
      </c>
      <c r="BF9" s="12">
        <v>96.4</v>
      </c>
      <c r="BG9" s="12" t="s">
        <v>100</v>
      </c>
      <c r="BH9" s="12" t="s">
        <v>85</v>
      </c>
      <c r="BI9" s="12" t="s">
        <v>80</v>
      </c>
      <c r="BJ9" s="12" t="s">
        <v>86</v>
      </c>
      <c r="BK9" s="12" t="s">
        <v>87</v>
      </c>
      <c r="BL9" s="12">
        <v>10700</v>
      </c>
      <c r="BM9" s="12">
        <v>2418.88</v>
      </c>
      <c r="BN9" s="12">
        <v>26.22</v>
      </c>
      <c r="BO9" s="12">
        <v>156.69</v>
      </c>
      <c r="BP9" s="12">
        <v>63.53</v>
      </c>
      <c r="BQ9" s="12">
        <v>2820.64</v>
      </c>
      <c r="BR9" s="15">
        <f t="shared" si="0"/>
        <v>0</v>
      </c>
      <c r="BS9" s="12">
        <v>25.13</v>
      </c>
      <c r="BT9" s="12">
        <v>55.38</v>
      </c>
      <c r="BU9" s="12">
        <v>1.1299999999999999</v>
      </c>
      <c r="BV9" s="12">
        <v>8.3000000000000007</v>
      </c>
      <c r="BW9" s="12">
        <v>2665.32</v>
      </c>
      <c r="BX9" s="12">
        <v>2902.28</v>
      </c>
      <c r="BY9" s="12">
        <v>0.92</v>
      </c>
      <c r="BZ9" s="12">
        <v>163994</v>
      </c>
      <c r="CA9" s="12">
        <v>0.86</v>
      </c>
      <c r="CB9" s="12">
        <v>0.78900000000000003</v>
      </c>
      <c r="CC9" s="12" t="s">
        <v>97</v>
      </c>
      <c r="CD9" s="12" t="s">
        <v>1294</v>
      </c>
      <c r="CE9" s="12">
        <v>760.1</v>
      </c>
      <c r="CF9" s="12">
        <v>56.439709999999998</v>
      </c>
      <c r="CG9" s="12">
        <v>-120.00921</v>
      </c>
    </row>
    <row r="10" spans="1:85">
      <c r="A10" s="12">
        <v>9</v>
      </c>
      <c r="B10" s="12" t="s">
        <v>1288</v>
      </c>
      <c r="C10" s="12" t="s">
        <v>103</v>
      </c>
      <c r="D10" s="12" t="s">
        <v>74</v>
      </c>
      <c r="F10" s="12" t="s">
        <v>1289</v>
      </c>
      <c r="G10" s="12" t="s">
        <v>1290</v>
      </c>
      <c r="H10" s="12" t="s">
        <v>98</v>
      </c>
      <c r="I10" s="12" t="s">
        <v>102</v>
      </c>
      <c r="J10" s="14">
        <v>44714</v>
      </c>
      <c r="K10" s="12" t="s">
        <v>104</v>
      </c>
      <c r="L10" s="12" t="s">
        <v>77</v>
      </c>
      <c r="O10" s="12" t="s">
        <v>78</v>
      </c>
      <c r="P10" s="12">
        <v>7.21</v>
      </c>
      <c r="Q10" s="12">
        <v>89285.7</v>
      </c>
      <c r="R10" s="12">
        <v>458</v>
      </c>
      <c r="S10" s="12">
        <v>145</v>
      </c>
      <c r="T10" s="12">
        <v>23800</v>
      </c>
      <c r="U10" s="12">
        <v>692</v>
      </c>
      <c r="V10" s="12">
        <v>0</v>
      </c>
      <c r="W10" s="12">
        <v>2350</v>
      </c>
      <c r="X10" s="12">
        <v>37900</v>
      </c>
      <c r="AA10" s="12">
        <v>0.30099999999999999</v>
      </c>
      <c r="AB10" s="12">
        <v>0</v>
      </c>
      <c r="AC10" s="12">
        <v>843.8</v>
      </c>
      <c r="AD10" s="12">
        <v>0</v>
      </c>
      <c r="AE10" s="12">
        <v>0</v>
      </c>
      <c r="AF10" s="12">
        <v>0</v>
      </c>
      <c r="AG10" s="12">
        <v>0</v>
      </c>
      <c r="AH10" s="12">
        <v>0</v>
      </c>
      <c r="AI10" s="12">
        <v>0</v>
      </c>
      <c r="AJ10" s="12">
        <v>691.67</v>
      </c>
      <c r="AK10" s="12">
        <v>1741</v>
      </c>
      <c r="AL10" s="12">
        <v>0</v>
      </c>
      <c r="AM10" s="12">
        <v>65760</v>
      </c>
      <c r="AO10" s="12" t="s">
        <v>79</v>
      </c>
      <c r="AP10" s="12" t="s">
        <v>80</v>
      </c>
      <c r="AQ10" s="12" t="s">
        <v>81</v>
      </c>
      <c r="AR10" s="12">
        <v>0.1</v>
      </c>
      <c r="AS10" s="12" t="s">
        <v>82</v>
      </c>
      <c r="AT10" s="12">
        <v>198</v>
      </c>
      <c r="AU10" s="12" t="s">
        <v>82</v>
      </c>
      <c r="AV10" s="12" t="s">
        <v>82</v>
      </c>
      <c r="AW10" s="12" t="s">
        <v>83</v>
      </c>
      <c r="AX10" s="12" t="s">
        <v>83</v>
      </c>
      <c r="AY10" s="12" t="s">
        <v>79</v>
      </c>
      <c r="AZ10" s="12">
        <v>43.7</v>
      </c>
      <c r="BA10" s="12" t="s">
        <v>83</v>
      </c>
      <c r="BB10" s="12" t="s">
        <v>84</v>
      </c>
      <c r="BC10" s="12" t="s">
        <v>79</v>
      </c>
      <c r="BD10" s="12">
        <v>9.1300000000000008</v>
      </c>
      <c r="BE10" s="12" t="s">
        <v>84</v>
      </c>
      <c r="BF10" s="12">
        <v>63</v>
      </c>
      <c r="BG10" s="12" t="s">
        <v>84</v>
      </c>
      <c r="BH10" s="12" t="s">
        <v>85</v>
      </c>
      <c r="BI10" s="12" t="s">
        <v>80</v>
      </c>
      <c r="BJ10" s="12" t="s">
        <v>86</v>
      </c>
      <c r="BK10" s="12" t="s">
        <v>87</v>
      </c>
      <c r="BL10" s="12">
        <v>272</v>
      </c>
      <c r="BM10" s="12">
        <v>1035.23</v>
      </c>
      <c r="BN10" s="12">
        <v>17.7</v>
      </c>
      <c r="BO10" s="12">
        <v>22.86</v>
      </c>
      <c r="BP10" s="12">
        <v>11.93</v>
      </c>
      <c r="BQ10" s="12">
        <v>1069.02</v>
      </c>
      <c r="BR10" s="15">
        <f t="shared" si="0"/>
        <v>0</v>
      </c>
      <c r="BS10" s="12">
        <v>13.83</v>
      </c>
      <c r="BT10" s="12">
        <v>48.93</v>
      </c>
      <c r="BU10" s="12">
        <v>0</v>
      </c>
      <c r="BV10" s="12">
        <v>7.2</v>
      </c>
      <c r="BW10" s="12">
        <v>1087.72</v>
      </c>
      <c r="BX10" s="12">
        <v>1131.78</v>
      </c>
      <c r="BY10" s="12">
        <v>0.96</v>
      </c>
      <c r="BZ10" s="12">
        <v>65760</v>
      </c>
      <c r="CA10" s="12">
        <v>0.97</v>
      </c>
      <c r="CB10" s="12">
        <v>0.19</v>
      </c>
      <c r="CC10" s="12" t="s">
        <v>102</v>
      </c>
      <c r="CD10" s="12" t="s">
        <v>1295</v>
      </c>
      <c r="CE10" s="12">
        <v>933.9</v>
      </c>
      <c r="CF10" s="12">
        <v>56.54956</v>
      </c>
      <c r="CG10" s="12">
        <v>-120.02246</v>
      </c>
    </row>
    <row r="11" spans="1:85">
      <c r="A11" s="12">
        <v>10</v>
      </c>
      <c r="B11" s="12" t="s">
        <v>1288</v>
      </c>
      <c r="C11" s="12" t="s">
        <v>103</v>
      </c>
      <c r="D11" s="12" t="s">
        <v>74</v>
      </c>
      <c r="E11" s="12" t="s">
        <v>89</v>
      </c>
      <c r="F11" s="12" t="s">
        <v>1289</v>
      </c>
      <c r="G11" s="12" t="s">
        <v>1290</v>
      </c>
      <c r="H11" s="12" t="s">
        <v>98</v>
      </c>
      <c r="I11" s="12" t="s">
        <v>102</v>
      </c>
      <c r="J11" s="14">
        <v>44714</v>
      </c>
      <c r="K11" s="12" t="s">
        <v>105</v>
      </c>
      <c r="L11" s="12" t="s">
        <v>77</v>
      </c>
      <c r="O11" s="12" t="s">
        <v>78</v>
      </c>
      <c r="P11" s="12">
        <v>7.25</v>
      </c>
      <c r="Q11" s="12">
        <v>94339.6</v>
      </c>
      <c r="R11" s="12">
        <v>446</v>
      </c>
      <c r="S11" s="12">
        <v>136</v>
      </c>
      <c r="T11" s="12">
        <v>23900</v>
      </c>
      <c r="U11" s="12">
        <v>655</v>
      </c>
      <c r="V11" s="12">
        <v>1.5</v>
      </c>
      <c r="W11" s="12">
        <v>2370</v>
      </c>
      <c r="X11" s="12">
        <v>36900</v>
      </c>
      <c r="AA11" s="12">
        <v>0.30399999999999999</v>
      </c>
      <c r="AB11" s="12">
        <v>0</v>
      </c>
      <c r="AC11" s="12">
        <v>845.9</v>
      </c>
      <c r="AD11" s="12">
        <v>0</v>
      </c>
      <c r="AE11" s="12">
        <v>0</v>
      </c>
      <c r="AF11" s="12">
        <v>0</v>
      </c>
      <c r="AG11" s="12">
        <v>0</v>
      </c>
      <c r="AH11" s="12">
        <v>0</v>
      </c>
      <c r="AI11" s="12">
        <v>0</v>
      </c>
      <c r="AJ11" s="12">
        <v>693.33</v>
      </c>
      <c r="AK11" s="12">
        <v>1674</v>
      </c>
      <c r="AL11" s="12">
        <v>0</v>
      </c>
      <c r="AM11" s="12">
        <v>64822</v>
      </c>
      <c r="AO11" s="12" t="s">
        <v>79</v>
      </c>
      <c r="AP11" s="12" t="s">
        <v>80</v>
      </c>
      <c r="AQ11" s="12" t="s">
        <v>81</v>
      </c>
      <c r="AR11" s="12">
        <v>0.11</v>
      </c>
      <c r="AS11" s="12" t="s">
        <v>82</v>
      </c>
      <c r="AT11" s="12">
        <v>200</v>
      </c>
      <c r="AU11" s="12" t="s">
        <v>82</v>
      </c>
      <c r="AV11" s="12" t="s">
        <v>82</v>
      </c>
      <c r="AW11" s="12" t="s">
        <v>83</v>
      </c>
      <c r="AX11" s="12" t="s">
        <v>83</v>
      </c>
      <c r="AY11" s="12" t="s">
        <v>79</v>
      </c>
      <c r="AZ11" s="12">
        <v>43.5</v>
      </c>
      <c r="BA11" s="12" t="s">
        <v>83</v>
      </c>
      <c r="BB11" s="12" t="s">
        <v>84</v>
      </c>
      <c r="BC11" s="12" t="s">
        <v>79</v>
      </c>
      <c r="BD11" s="12">
        <v>9.24</v>
      </c>
      <c r="BE11" s="12" t="s">
        <v>84</v>
      </c>
      <c r="BF11" s="12">
        <v>63.4</v>
      </c>
      <c r="BG11" s="12" t="s">
        <v>84</v>
      </c>
      <c r="BH11" s="12" t="s">
        <v>85</v>
      </c>
      <c r="BI11" s="12" t="s">
        <v>80</v>
      </c>
      <c r="BJ11" s="12" t="s">
        <v>86</v>
      </c>
      <c r="BK11" s="12" t="s">
        <v>87</v>
      </c>
      <c r="BL11" s="12">
        <v>281</v>
      </c>
      <c r="BM11" s="12">
        <v>1039.58</v>
      </c>
      <c r="BN11" s="12">
        <v>16.75</v>
      </c>
      <c r="BO11" s="12">
        <v>22.26</v>
      </c>
      <c r="BP11" s="12">
        <v>11.19</v>
      </c>
      <c r="BQ11" s="12">
        <v>1040.81</v>
      </c>
      <c r="BR11" s="15">
        <f t="shared" si="0"/>
        <v>0</v>
      </c>
      <c r="BS11" s="12">
        <v>13.86</v>
      </c>
      <c r="BT11" s="12">
        <v>49.34</v>
      </c>
      <c r="BU11" s="12">
        <v>0</v>
      </c>
      <c r="BV11" s="12">
        <v>7.3</v>
      </c>
      <c r="BW11" s="12">
        <v>1089.78</v>
      </c>
      <c r="BX11" s="12">
        <v>1104.01</v>
      </c>
      <c r="BY11" s="12">
        <v>0.99</v>
      </c>
      <c r="BZ11" s="12">
        <v>64822</v>
      </c>
      <c r="CA11" s="12">
        <v>1</v>
      </c>
      <c r="CB11" s="12">
        <v>0.17699999999999999</v>
      </c>
      <c r="CC11" s="12" t="s">
        <v>102</v>
      </c>
      <c r="CD11" s="12" t="s">
        <v>1295</v>
      </c>
      <c r="CE11" s="12">
        <v>933.9</v>
      </c>
      <c r="CF11" s="12">
        <v>56.54956</v>
      </c>
      <c r="CG11" s="12">
        <v>-120.02246</v>
      </c>
    </row>
    <row r="12" spans="1:85">
      <c r="A12" s="12">
        <v>13</v>
      </c>
      <c r="B12" s="12" t="s">
        <v>1288</v>
      </c>
      <c r="C12" s="12" t="s">
        <v>73</v>
      </c>
      <c r="D12" s="12" t="s">
        <v>74</v>
      </c>
      <c r="F12" s="12" t="s">
        <v>1289</v>
      </c>
      <c r="G12" s="12" t="s">
        <v>1290</v>
      </c>
      <c r="H12" s="12" t="s">
        <v>98</v>
      </c>
      <c r="I12" s="12" t="s">
        <v>106</v>
      </c>
      <c r="J12" s="14">
        <v>44714</v>
      </c>
      <c r="K12" s="12" t="s">
        <v>107</v>
      </c>
      <c r="L12" s="12" t="s">
        <v>77</v>
      </c>
      <c r="O12" s="12" t="s">
        <v>78</v>
      </c>
      <c r="P12" s="12">
        <v>7.15</v>
      </c>
      <c r="Q12" s="12">
        <v>151515.20000000001</v>
      </c>
      <c r="R12" s="12">
        <v>3384</v>
      </c>
      <c r="S12" s="12">
        <v>853</v>
      </c>
      <c r="T12" s="12">
        <v>50800</v>
      </c>
      <c r="U12" s="12">
        <v>981</v>
      </c>
      <c r="V12" s="12">
        <v>0</v>
      </c>
      <c r="W12" s="12">
        <v>2230</v>
      </c>
      <c r="X12" s="12">
        <v>94500</v>
      </c>
      <c r="AA12" s="12">
        <v>0.26700000000000002</v>
      </c>
      <c r="AB12" s="12">
        <v>0</v>
      </c>
      <c r="AC12" s="12">
        <v>467.7</v>
      </c>
      <c r="AD12" s="12">
        <v>17.100000000000001</v>
      </c>
      <c r="AE12" s="12">
        <v>0</v>
      </c>
      <c r="AF12" s="12">
        <v>17.100000000000001</v>
      </c>
      <c r="AG12" s="12">
        <v>3.9</v>
      </c>
      <c r="AH12" s="12">
        <v>0</v>
      </c>
      <c r="AI12" s="12">
        <v>3.9</v>
      </c>
      <c r="AJ12" s="12">
        <v>383.33</v>
      </c>
      <c r="AK12" s="12">
        <v>11963</v>
      </c>
      <c r="AL12" s="12">
        <v>0</v>
      </c>
      <c r="AM12" s="12">
        <v>152977</v>
      </c>
      <c r="AO12" s="12" t="s">
        <v>79</v>
      </c>
      <c r="AP12" s="12" t="s">
        <v>80</v>
      </c>
      <c r="AQ12" s="12" t="s">
        <v>81</v>
      </c>
      <c r="AR12" s="12">
        <v>0.27</v>
      </c>
      <c r="AS12" s="12" t="s">
        <v>82</v>
      </c>
      <c r="AT12" s="12">
        <v>51.5</v>
      </c>
      <c r="AU12" s="12" t="s">
        <v>82</v>
      </c>
      <c r="AV12" s="12" t="s">
        <v>82</v>
      </c>
      <c r="AW12" s="12" t="s">
        <v>83</v>
      </c>
      <c r="AX12" s="12" t="s">
        <v>83</v>
      </c>
      <c r="AY12" s="12" t="s">
        <v>79</v>
      </c>
      <c r="AZ12" s="12">
        <v>42</v>
      </c>
      <c r="BA12" s="12" t="s">
        <v>83</v>
      </c>
      <c r="BB12" s="12" t="s">
        <v>84</v>
      </c>
      <c r="BC12" s="12" t="s">
        <v>79</v>
      </c>
      <c r="BD12" s="12">
        <v>7.91</v>
      </c>
      <c r="BE12" s="12" t="s">
        <v>84</v>
      </c>
      <c r="BF12" s="12">
        <v>113</v>
      </c>
      <c r="BG12" s="12" t="s">
        <v>84</v>
      </c>
      <c r="BH12" s="12" t="s">
        <v>85</v>
      </c>
      <c r="BI12" s="12" t="s">
        <v>80</v>
      </c>
      <c r="BJ12" s="12" t="s">
        <v>86</v>
      </c>
      <c r="BK12" s="12" t="s">
        <v>87</v>
      </c>
      <c r="BL12" s="12">
        <v>66</v>
      </c>
      <c r="BM12" s="12">
        <v>2209.66</v>
      </c>
      <c r="BN12" s="12">
        <v>25.09</v>
      </c>
      <c r="BO12" s="12">
        <v>168.87</v>
      </c>
      <c r="BP12" s="12">
        <v>70.19</v>
      </c>
      <c r="BQ12" s="12">
        <v>2665.5</v>
      </c>
      <c r="BR12" s="15">
        <f t="shared" si="0"/>
        <v>0</v>
      </c>
      <c r="BS12" s="12">
        <v>7.67</v>
      </c>
      <c r="BT12" s="12">
        <v>46.43</v>
      </c>
      <c r="BU12" s="12">
        <v>0</v>
      </c>
      <c r="BV12" s="12">
        <v>7.2</v>
      </c>
      <c r="BW12" s="12">
        <v>2473.81</v>
      </c>
      <c r="BX12" s="12">
        <v>2719.6</v>
      </c>
      <c r="BY12" s="12">
        <v>0.91</v>
      </c>
      <c r="BZ12" s="12">
        <v>152977</v>
      </c>
      <c r="CA12" s="12">
        <v>0.83</v>
      </c>
      <c r="CB12" s="12">
        <v>1.2969999999999999</v>
      </c>
      <c r="CC12" s="12" t="s">
        <v>106</v>
      </c>
      <c r="CD12" s="12" t="s">
        <v>1296</v>
      </c>
      <c r="CE12" s="12">
        <v>794.9</v>
      </c>
      <c r="CF12" s="12">
        <v>56.451619999999998</v>
      </c>
      <c r="CG12" s="12">
        <v>-120.00782</v>
      </c>
    </row>
    <row r="13" spans="1:85">
      <c r="A13" s="12">
        <v>14</v>
      </c>
      <c r="B13" s="12" t="s">
        <v>1288</v>
      </c>
      <c r="C13" s="12" t="s">
        <v>73</v>
      </c>
      <c r="D13" s="12" t="s">
        <v>74</v>
      </c>
      <c r="E13" s="12" t="s">
        <v>89</v>
      </c>
      <c r="F13" s="12" t="s">
        <v>1289</v>
      </c>
      <c r="G13" s="12" t="s">
        <v>1290</v>
      </c>
      <c r="H13" s="12" t="s">
        <v>98</v>
      </c>
      <c r="I13" s="12" t="s">
        <v>106</v>
      </c>
      <c r="J13" s="14">
        <v>44714</v>
      </c>
      <c r="K13" s="12" t="s">
        <v>108</v>
      </c>
      <c r="L13" s="12" t="s">
        <v>77</v>
      </c>
      <c r="O13" s="12" t="s">
        <v>78</v>
      </c>
      <c r="P13" s="12">
        <v>7.19</v>
      </c>
      <c r="Q13" s="12">
        <v>151515.20000000001</v>
      </c>
      <c r="R13" s="12">
        <v>3490</v>
      </c>
      <c r="S13" s="12">
        <v>874</v>
      </c>
      <c r="T13" s="12">
        <v>52300</v>
      </c>
      <c r="U13" s="12">
        <v>1026</v>
      </c>
      <c r="V13" s="12">
        <v>0</v>
      </c>
      <c r="W13" s="12">
        <v>2250</v>
      </c>
      <c r="X13" s="12">
        <v>97700</v>
      </c>
      <c r="AA13" s="12">
        <v>0.26700000000000002</v>
      </c>
      <c r="AB13" s="12">
        <v>0</v>
      </c>
      <c r="AC13" s="12">
        <v>475.8</v>
      </c>
      <c r="AD13" s="12">
        <v>16.7</v>
      </c>
      <c r="AE13" s="12">
        <v>0</v>
      </c>
      <c r="AF13" s="12">
        <v>16.7</v>
      </c>
      <c r="AG13" s="12">
        <v>3.8</v>
      </c>
      <c r="AH13" s="12">
        <v>0</v>
      </c>
      <c r="AI13" s="12">
        <v>3.8</v>
      </c>
      <c r="AJ13" s="12">
        <v>390</v>
      </c>
      <c r="AK13" s="12">
        <v>12314</v>
      </c>
      <c r="AL13" s="12">
        <v>0</v>
      </c>
      <c r="AM13" s="12">
        <v>157874</v>
      </c>
      <c r="AO13" s="12" t="s">
        <v>79</v>
      </c>
      <c r="AP13" s="12" t="s">
        <v>80</v>
      </c>
      <c r="AQ13" s="12" t="s">
        <v>81</v>
      </c>
      <c r="AR13" s="12">
        <v>0.27</v>
      </c>
      <c r="AS13" s="12" t="s">
        <v>82</v>
      </c>
      <c r="AT13" s="12">
        <v>50.7</v>
      </c>
      <c r="AU13" s="12" t="s">
        <v>82</v>
      </c>
      <c r="AV13" s="12" t="s">
        <v>82</v>
      </c>
      <c r="AW13" s="12" t="s">
        <v>83</v>
      </c>
      <c r="AX13" s="12" t="s">
        <v>83</v>
      </c>
      <c r="AY13" s="12" t="s">
        <v>79</v>
      </c>
      <c r="AZ13" s="12">
        <v>42.2</v>
      </c>
      <c r="BA13" s="12" t="s">
        <v>83</v>
      </c>
      <c r="BB13" s="12" t="s">
        <v>84</v>
      </c>
      <c r="BC13" s="12" t="s">
        <v>79</v>
      </c>
      <c r="BD13" s="12">
        <v>7.71</v>
      </c>
      <c r="BE13" s="12" t="s">
        <v>84</v>
      </c>
      <c r="BF13" s="12">
        <v>112</v>
      </c>
      <c r="BG13" s="12" t="s">
        <v>84</v>
      </c>
      <c r="BH13" s="12" t="s">
        <v>85</v>
      </c>
      <c r="BI13" s="12" t="s">
        <v>80</v>
      </c>
      <c r="BJ13" s="12" t="s">
        <v>86</v>
      </c>
      <c r="BK13" s="12" t="s">
        <v>109</v>
      </c>
      <c r="BL13" s="12">
        <v>62.3</v>
      </c>
      <c r="BM13" s="12">
        <v>2274.9</v>
      </c>
      <c r="BN13" s="12">
        <v>26.24</v>
      </c>
      <c r="BO13" s="12">
        <v>174.16</v>
      </c>
      <c r="BP13" s="12">
        <v>71.92</v>
      </c>
      <c r="BQ13" s="12">
        <v>2755.76</v>
      </c>
      <c r="BR13" s="15">
        <f t="shared" si="0"/>
        <v>0</v>
      </c>
      <c r="BS13" s="12">
        <v>7.8</v>
      </c>
      <c r="BT13" s="12">
        <v>46.84</v>
      </c>
      <c r="BU13" s="12">
        <v>0</v>
      </c>
      <c r="BV13" s="12">
        <v>7.2</v>
      </c>
      <c r="BW13" s="12">
        <v>2547.2199999999998</v>
      </c>
      <c r="BX13" s="12">
        <v>2810.4</v>
      </c>
      <c r="BY13" s="12">
        <v>0.91</v>
      </c>
      <c r="BZ13" s="12">
        <v>157874</v>
      </c>
      <c r="CA13" s="12">
        <v>0.83</v>
      </c>
      <c r="CB13" s="12">
        <v>1.3160000000000001</v>
      </c>
      <c r="CC13" s="12" t="s">
        <v>106</v>
      </c>
      <c r="CD13" s="12" t="s">
        <v>1296</v>
      </c>
      <c r="CE13" s="12">
        <v>794.9</v>
      </c>
      <c r="CF13" s="12">
        <v>56.451619999999998</v>
      </c>
      <c r="CG13" s="12">
        <v>-120.00782</v>
      </c>
    </row>
    <row r="14" spans="1:85">
      <c r="A14" s="12">
        <v>15</v>
      </c>
      <c r="B14" s="12" t="s">
        <v>1288</v>
      </c>
      <c r="C14" s="12" t="s">
        <v>73</v>
      </c>
      <c r="D14" s="12" t="s">
        <v>74</v>
      </c>
      <c r="F14" s="12" t="s">
        <v>1289</v>
      </c>
      <c r="G14" s="12" t="s">
        <v>1290</v>
      </c>
      <c r="H14" s="12" t="s">
        <v>98</v>
      </c>
      <c r="I14" s="12" t="s">
        <v>110</v>
      </c>
      <c r="J14" s="14">
        <v>44714</v>
      </c>
      <c r="K14" s="12" t="s">
        <v>111</v>
      </c>
      <c r="L14" s="12" t="s">
        <v>77</v>
      </c>
      <c r="O14" s="12" t="s">
        <v>78</v>
      </c>
      <c r="P14" s="12">
        <v>7.48</v>
      </c>
      <c r="Q14" s="12">
        <v>151515.20000000001</v>
      </c>
      <c r="R14" s="12">
        <v>4100</v>
      </c>
      <c r="S14" s="12">
        <v>868</v>
      </c>
      <c r="T14" s="12">
        <v>57380</v>
      </c>
      <c r="U14" s="12">
        <v>1086</v>
      </c>
      <c r="V14" s="12">
        <v>0</v>
      </c>
      <c r="W14" s="12">
        <v>2020</v>
      </c>
      <c r="X14" s="12">
        <v>103000</v>
      </c>
      <c r="AA14" s="12">
        <v>0.104</v>
      </c>
      <c r="AB14" s="12">
        <v>0</v>
      </c>
      <c r="AC14" s="12">
        <v>473.8</v>
      </c>
      <c r="AD14" s="12">
        <v>20.9</v>
      </c>
      <c r="AE14" s="12">
        <v>0</v>
      </c>
      <c r="AF14" s="12">
        <v>20.9</v>
      </c>
      <c r="AG14" s="12">
        <v>4.7</v>
      </c>
      <c r="AH14" s="12">
        <v>0</v>
      </c>
      <c r="AI14" s="12">
        <v>4.7</v>
      </c>
      <c r="AJ14" s="12">
        <v>388.33</v>
      </c>
      <c r="AK14" s="12">
        <v>13812</v>
      </c>
      <c r="AL14" s="12">
        <v>0</v>
      </c>
      <c r="AM14" s="12">
        <v>168686</v>
      </c>
      <c r="AO14" s="12" t="s">
        <v>79</v>
      </c>
      <c r="AP14" s="12" t="s">
        <v>80</v>
      </c>
      <c r="AQ14" s="12" t="s">
        <v>81</v>
      </c>
      <c r="AR14" s="12">
        <v>0.32</v>
      </c>
      <c r="AS14" s="12" t="s">
        <v>82</v>
      </c>
      <c r="AT14" s="12">
        <v>49.3</v>
      </c>
      <c r="AU14" s="12" t="s">
        <v>82</v>
      </c>
      <c r="AV14" s="12" t="s">
        <v>82</v>
      </c>
      <c r="AW14" s="12" t="s">
        <v>83</v>
      </c>
      <c r="AX14" s="12" t="s">
        <v>83</v>
      </c>
      <c r="AY14" s="12" t="s">
        <v>79</v>
      </c>
      <c r="AZ14" s="12">
        <v>38.700000000000003</v>
      </c>
      <c r="BA14" s="12" t="s">
        <v>83</v>
      </c>
      <c r="BB14" s="12" t="s">
        <v>84</v>
      </c>
      <c r="BC14" s="12" t="s">
        <v>79</v>
      </c>
      <c r="BD14" s="12">
        <v>6.91</v>
      </c>
      <c r="BE14" s="12" t="s">
        <v>84</v>
      </c>
      <c r="BF14" s="12">
        <v>115</v>
      </c>
      <c r="BG14" s="12" t="s">
        <v>84</v>
      </c>
      <c r="BH14" s="12" t="s">
        <v>85</v>
      </c>
      <c r="BI14" s="12" t="s">
        <v>80</v>
      </c>
      <c r="BJ14" s="12" t="s">
        <v>86</v>
      </c>
      <c r="BK14" s="12" t="s">
        <v>87</v>
      </c>
      <c r="BL14" s="12">
        <v>143</v>
      </c>
      <c r="BM14" s="12">
        <v>2495.87</v>
      </c>
      <c r="BN14" s="12">
        <v>27.78</v>
      </c>
      <c r="BO14" s="12">
        <v>204.6</v>
      </c>
      <c r="BP14" s="12">
        <v>71.430000000000007</v>
      </c>
      <c r="BQ14" s="12">
        <v>2905.25</v>
      </c>
      <c r="BR14" s="15">
        <f t="shared" si="0"/>
        <v>0</v>
      </c>
      <c r="BS14" s="12">
        <v>7.77</v>
      </c>
      <c r="BT14" s="12">
        <v>42.06</v>
      </c>
      <c r="BU14" s="12">
        <v>0</v>
      </c>
      <c r="BV14" s="12">
        <v>7.5</v>
      </c>
      <c r="BW14" s="12">
        <v>2799.68</v>
      </c>
      <c r="BX14" s="12">
        <v>2955.08</v>
      </c>
      <c r="BY14" s="12">
        <v>0.95</v>
      </c>
      <c r="BZ14" s="12">
        <v>168686</v>
      </c>
      <c r="CA14" s="12">
        <v>0.86</v>
      </c>
      <c r="CB14" s="12">
        <v>1.4330000000000001</v>
      </c>
      <c r="CC14" s="12" t="s">
        <v>110</v>
      </c>
      <c r="CD14" s="12" t="s">
        <v>1297</v>
      </c>
      <c r="CE14" s="12">
        <v>768.3</v>
      </c>
      <c r="CF14" s="12">
        <v>56.452449999999999</v>
      </c>
      <c r="CG14" s="12">
        <v>-120.00358</v>
      </c>
    </row>
    <row r="15" spans="1:85">
      <c r="A15" s="12">
        <v>16</v>
      </c>
      <c r="B15" s="12" t="s">
        <v>1288</v>
      </c>
      <c r="C15" s="12" t="s">
        <v>73</v>
      </c>
      <c r="D15" s="12" t="s">
        <v>74</v>
      </c>
      <c r="E15" s="12" t="s">
        <v>89</v>
      </c>
      <c r="F15" s="12" t="s">
        <v>1289</v>
      </c>
      <c r="G15" s="12" t="s">
        <v>1290</v>
      </c>
      <c r="H15" s="12" t="s">
        <v>98</v>
      </c>
      <c r="I15" s="12" t="s">
        <v>110</v>
      </c>
      <c r="J15" s="14">
        <v>44714</v>
      </c>
      <c r="K15" s="12" t="s">
        <v>112</v>
      </c>
      <c r="L15" s="12" t="s">
        <v>77</v>
      </c>
      <c r="O15" s="12" t="s">
        <v>78</v>
      </c>
      <c r="P15" s="12">
        <v>7.38</v>
      </c>
      <c r="Q15" s="12">
        <v>156250</v>
      </c>
      <c r="R15" s="12">
        <v>4230</v>
      </c>
      <c r="S15" s="12">
        <v>868</v>
      </c>
      <c r="T15" s="12">
        <v>56180</v>
      </c>
      <c r="U15" s="12">
        <v>1080</v>
      </c>
      <c r="V15" s="12">
        <v>0</v>
      </c>
      <c r="W15" s="12">
        <v>2220</v>
      </c>
      <c r="X15" s="12">
        <v>103000</v>
      </c>
      <c r="AA15" s="12">
        <v>0.10100000000000001</v>
      </c>
      <c r="AB15" s="12">
        <v>0</v>
      </c>
      <c r="AC15" s="12">
        <v>479.9</v>
      </c>
      <c r="AD15" s="12">
        <v>21.3</v>
      </c>
      <c r="AE15" s="12">
        <v>0</v>
      </c>
      <c r="AF15" s="12">
        <v>21.3</v>
      </c>
      <c r="AG15" s="12">
        <v>4.8</v>
      </c>
      <c r="AH15" s="12">
        <v>0</v>
      </c>
      <c r="AI15" s="12">
        <v>4.8</v>
      </c>
      <c r="AJ15" s="12">
        <v>393.33</v>
      </c>
      <c r="AK15" s="12">
        <v>14137</v>
      </c>
      <c r="AL15" s="12">
        <v>0</v>
      </c>
      <c r="AM15" s="12">
        <v>167813</v>
      </c>
      <c r="AO15" s="12" t="s">
        <v>79</v>
      </c>
      <c r="AP15" s="12" t="s">
        <v>80</v>
      </c>
      <c r="AQ15" s="12" t="s">
        <v>81</v>
      </c>
      <c r="AR15" s="12">
        <v>0.26</v>
      </c>
      <c r="AS15" s="12" t="s">
        <v>82</v>
      </c>
      <c r="AT15" s="12">
        <v>49.5</v>
      </c>
      <c r="AU15" s="12" t="s">
        <v>82</v>
      </c>
      <c r="AV15" s="12" t="s">
        <v>82</v>
      </c>
      <c r="AW15" s="12" t="s">
        <v>83</v>
      </c>
      <c r="AX15" s="12" t="s">
        <v>83</v>
      </c>
      <c r="AY15" s="12" t="s">
        <v>79</v>
      </c>
      <c r="AZ15" s="12">
        <v>39.200000000000003</v>
      </c>
      <c r="BA15" s="12" t="s">
        <v>83</v>
      </c>
      <c r="BB15" s="12" t="s">
        <v>84</v>
      </c>
      <c r="BC15" s="12" t="s">
        <v>79</v>
      </c>
      <c r="BD15" s="12">
        <v>6.91</v>
      </c>
      <c r="BE15" s="12" t="s">
        <v>84</v>
      </c>
      <c r="BF15" s="12">
        <v>114</v>
      </c>
      <c r="BG15" s="12" t="s">
        <v>84</v>
      </c>
      <c r="BH15" s="12" t="s">
        <v>85</v>
      </c>
      <c r="BI15" s="12" t="s">
        <v>80</v>
      </c>
      <c r="BJ15" s="12" t="s">
        <v>86</v>
      </c>
      <c r="BK15" s="12" t="s">
        <v>87</v>
      </c>
      <c r="BL15" s="12">
        <v>143</v>
      </c>
      <c r="BM15" s="12">
        <v>2443.67</v>
      </c>
      <c r="BN15" s="12">
        <v>27.62</v>
      </c>
      <c r="BO15" s="12">
        <v>211.09</v>
      </c>
      <c r="BP15" s="12">
        <v>71.430000000000007</v>
      </c>
      <c r="BQ15" s="12">
        <v>2905.25</v>
      </c>
      <c r="BR15" s="15">
        <f t="shared" si="0"/>
        <v>0</v>
      </c>
      <c r="BS15" s="12">
        <v>7.87</v>
      </c>
      <c r="BT15" s="12">
        <v>46.22</v>
      </c>
      <c r="BU15" s="12">
        <v>0</v>
      </c>
      <c r="BV15" s="12">
        <v>7.4</v>
      </c>
      <c r="BW15" s="12">
        <v>2753.81</v>
      </c>
      <c r="BX15" s="12">
        <v>2959.34</v>
      </c>
      <c r="BY15" s="12">
        <v>0.93</v>
      </c>
      <c r="BZ15" s="12">
        <v>167813</v>
      </c>
      <c r="CA15" s="12">
        <v>0.84</v>
      </c>
      <c r="CB15" s="12">
        <v>1.321</v>
      </c>
      <c r="CC15" s="12" t="s">
        <v>110</v>
      </c>
      <c r="CD15" s="12" t="s">
        <v>1297</v>
      </c>
      <c r="CE15" s="12">
        <v>768.3</v>
      </c>
      <c r="CF15" s="12">
        <v>56.452449999999999</v>
      </c>
      <c r="CG15" s="12">
        <v>-120.00358</v>
      </c>
    </row>
    <row r="16" spans="1:85">
      <c r="A16" s="12">
        <v>17</v>
      </c>
      <c r="B16" s="12" t="s">
        <v>1298</v>
      </c>
      <c r="C16" s="12" t="s">
        <v>73</v>
      </c>
      <c r="D16" s="12" t="s">
        <v>74</v>
      </c>
      <c r="F16" s="12" t="s">
        <v>1289</v>
      </c>
      <c r="G16" s="12" t="s">
        <v>1290</v>
      </c>
      <c r="H16" s="12" t="s">
        <v>75</v>
      </c>
      <c r="I16" s="12" t="s">
        <v>113</v>
      </c>
      <c r="J16" s="14">
        <v>44717</v>
      </c>
      <c r="K16" s="12" t="s">
        <v>114</v>
      </c>
      <c r="L16" s="12" t="s">
        <v>77</v>
      </c>
      <c r="O16" s="12" t="s">
        <v>78</v>
      </c>
      <c r="P16" s="12">
        <v>6.88</v>
      </c>
      <c r="Q16" s="12">
        <v>147058.79999999999</v>
      </c>
      <c r="R16" s="12">
        <v>3000</v>
      </c>
      <c r="S16" s="12">
        <v>628</v>
      </c>
      <c r="T16" s="12">
        <v>53400</v>
      </c>
      <c r="U16" s="12">
        <v>987</v>
      </c>
      <c r="V16" s="12">
        <v>0</v>
      </c>
      <c r="W16" s="12">
        <v>2100</v>
      </c>
      <c r="X16" s="12">
        <v>95900</v>
      </c>
      <c r="AA16" s="12">
        <v>8.1000000000000003E-2</v>
      </c>
      <c r="AB16" s="12">
        <v>0</v>
      </c>
      <c r="AC16" s="12">
        <v>325.3</v>
      </c>
      <c r="AD16" s="12">
        <v>0</v>
      </c>
      <c r="AE16" s="12">
        <v>0</v>
      </c>
      <c r="AF16" s="12">
        <v>0</v>
      </c>
      <c r="AG16" s="12">
        <v>0</v>
      </c>
      <c r="AH16" s="12">
        <v>0</v>
      </c>
      <c r="AI16" s="12">
        <v>0</v>
      </c>
      <c r="AJ16" s="12">
        <v>266.67</v>
      </c>
      <c r="AK16" s="12">
        <v>10077</v>
      </c>
      <c r="AL16" s="12">
        <v>0</v>
      </c>
      <c r="AM16" s="12">
        <v>156175</v>
      </c>
      <c r="AO16" s="12" t="s">
        <v>79</v>
      </c>
      <c r="AP16" s="12" t="s">
        <v>80</v>
      </c>
      <c r="AQ16" s="12" t="s">
        <v>81</v>
      </c>
      <c r="AR16" s="12">
        <v>0.25</v>
      </c>
      <c r="AS16" s="12" t="s">
        <v>82</v>
      </c>
      <c r="AT16" s="12">
        <v>40.299999999999997</v>
      </c>
      <c r="AU16" s="12" t="s">
        <v>82</v>
      </c>
      <c r="AV16" s="12" t="s">
        <v>82</v>
      </c>
      <c r="AW16" s="12" t="s">
        <v>83</v>
      </c>
      <c r="AX16" s="12" t="s">
        <v>83</v>
      </c>
      <c r="AY16" s="12" t="s">
        <v>79</v>
      </c>
      <c r="AZ16" s="12">
        <v>41</v>
      </c>
      <c r="BA16" s="12" t="s">
        <v>83</v>
      </c>
      <c r="BB16" s="12" t="s">
        <v>84</v>
      </c>
      <c r="BC16" s="12" t="s">
        <v>79</v>
      </c>
      <c r="BD16" s="12">
        <v>8.4499999999999993</v>
      </c>
      <c r="BE16" s="12" t="s">
        <v>84</v>
      </c>
      <c r="BF16" s="12">
        <v>104</v>
      </c>
      <c r="BG16" s="12" t="s">
        <v>115</v>
      </c>
      <c r="BH16" s="12" t="s">
        <v>85</v>
      </c>
      <c r="BI16" s="12" t="s">
        <v>80</v>
      </c>
      <c r="BJ16" s="12" t="s">
        <v>86</v>
      </c>
      <c r="BK16" s="12" t="s">
        <v>87</v>
      </c>
      <c r="BL16" s="12">
        <v>91.4</v>
      </c>
      <c r="BM16" s="12">
        <v>2322.75</v>
      </c>
      <c r="BN16" s="12">
        <v>25.24</v>
      </c>
      <c r="BO16" s="12">
        <v>149.71</v>
      </c>
      <c r="BP16" s="12">
        <v>51.68</v>
      </c>
      <c r="BQ16" s="12">
        <v>2704.99</v>
      </c>
      <c r="BR16" s="15">
        <f t="shared" si="0"/>
        <v>0</v>
      </c>
      <c r="BS16" s="12">
        <v>5.33</v>
      </c>
      <c r="BT16" s="12">
        <v>43.72</v>
      </c>
      <c r="BU16" s="12">
        <v>0</v>
      </c>
      <c r="BV16" s="12">
        <v>6.9</v>
      </c>
      <c r="BW16" s="12">
        <v>2549.38</v>
      </c>
      <c r="BX16" s="12">
        <v>2754.04</v>
      </c>
      <c r="BY16" s="12">
        <v>0.93</v>
      </c>
      <c r="BZ16" s="12">
        <v>156175</v>
      </c>
      <c r="CA16" s="12">
        <v>0.86</v>
      </c>
      <c r="CB16" s="12">
        <v>1.054</v>
      </c>
      <c r="CC16" s="12" t="s">
        <v>113</v>
      </c>
      <c r="CD16" s="12" t="s">
        <v>1299</v>
      </c>
      <c r="CE16" s="12">
        <v>786.2</v>
      </c>
      <c r="CF16" s="12">
        <v>56.589480000000002</v>
      </c>
      <c r="CG16" s="12">
        <v>-120.23197</v>
      </c>
    </row>
    <row r="17" spans="1:85">
      <c r="A17" s="12">
        <v>18</v>
      </c>
      <c r="B17" s="12" t="s">
        <v>1298</v>
      </c>
      <c r="C17" s="12" t="s">
        <v>73</v>
      </c>
      <c r="D17" s="12" t="s">
        <v>74</v>
      </c>
      <c r="E17" s="12" t="s">
        <v>89</v>
      </c>
      <c r="F17" s="12" t="s">
        <v>1289</v>
      </c>
      <c r="G17" s="12" t="s">
        <v>1290</v>
      </c>
      <c r="H17" s="12" t="s">
        <v>75</v>
      </c>
      <c r="I17" s="12" t="s">
        <v>113</v>
      </c>
      <c r="J17" s="14">
        <v>44717</v>
      </c>
      <c r="K17" s="12" t="s">
        <v>1300</v>
      </c>
      <c r="L17" s="12" t="s">
        <v>77</v>
      </c>
      <c r="O17" s="12" t="s">
        <v>78</v>
      </c>
      <c r="P17" s="12">
        <v>6.93</v>
      </c>
      <c r="Q17" s="12">
        <v>149253.70000000001</v>
      </c>
      <c r="R17" s="12">
        <v>287</v>
      </c>
      <c r="S17" s="12">
        <v>585</v>
      </c>
      <c r="T17" s="12">
        <v>54200</v>
      </c>
      <c r="U17" s="12">
        <v>930</v>
      </c>
      <c r="V17" s="12">
        <v>0</v>
      </c>
      <c r="W17" s="12">
        <v>2080</v>
      </c>
      <c r="X17" s="12">
        <v>95100</v>
      </c>
      <c r="AA17" s="12">
        <v>8.1000000000000003E-2</v>
      </c>
      <c r="AB17" s="12">
        <v>0</v>
      </c>
      <c r="AC17" s="12">
        <v>329.4</v>
      </c>
      <c r="AD17" s="12">
        <v>0</v>
      </c>
      <c r="AE17" s="12">
        <v>0</v>
      </c>
      <c r="AF17" s="12">
        <v>0</v>
      </c>
      <c r="AG17" s="12">
        <v>0</v>
      </c>
      <c r="AH17" s="12">
        <v>0</v>
      </c>
      <c r="AI17" s="12">
        <v>0</v>
      </c>
      <c r="AJ17" s="12">
        <v>270</v>
      </c>
      <c r="AK17" s="12">
        <v>3126</v>
      </c>
      <c r="AL17" s="12">
        <v>0</v>
      </c>
      <c r="AM17" s="12">
        <v>153344</v>
      </c>
      <c r="AO17" s="12" t="s">
        <v>79</v>
      </c>
      <c r="AP17" s="12" t="s">
        <v>80</v>
      </c>
      <c r="AQ17" s="12" t="s">
        <v>81</v>
      </c>
      <c r="AR17" s="12">
        <v>0.25</v>
      </c>
      <c r="AS17" s="12" t="s">
        <v>82</v>
      </c>
      <c r="AT17" s="12">
        <v>39.6</v>
      </c>
      <c r="AU17" s="12" t="s">
        <v>82</v>
      </c>
      <c r="AV17" s="12" t="s">
        <v>82</v>
      </c>
      <c r="AW17" s="12" t="s">
        <v>83</v>
      </c>
      <c r="AX17" s="12" t="s">
        <v>83</v>
      </c>
      <c r="AY17" s="12" t="s">
        <v>79</v>
      </c>
      <c r="AZ17" s="12">
        <v>41</v>
      </c>
      <c r="BA17" s="12" t="s">
        <v>83</v>
      </c>
      <c r="BB17" s="12" t="s">
        <v>84</v>
      </c>
      <c r="BC17" s="12" t="s">
        <v>79</v>
      </c>
      <c r="BD17" s="12">
        <v>8.3800000000000008</v>
      </c>
      <c r="BE17" s="12" t="s">
        <v>84</v>
      </c>
      <c r="BF17" s="12">
        <v>105</v>
      </c>
      <c r="BG17" s="12" t="s">
        <v>84</v>
      </c>
      <c r="BH17" s="12" t="s">
        <v>85</v>
      </c>
      <c r="BI17" s="12" t="s">
        <v>80</v>
      </c>
      <c r="BJ17" s="12" t="s">
        <v>86</v>
      </c>
      <c r="BK17" s="12" t="s">
        <v>87</v>
      </c>
      <c r="BL17" s="12">
        <v>91.5</v>
      </c>
      <c r="BM17" s="12">
        <v>2357.5500000000002</v>
      </c>
      <c r="BN17" s="12">
        <v>23.79</v>
      </c>
      <c r="BO17" s="12">
        <v>14.32</v>
      </c>
      <c r="BP17" s="12">
        <v>48.14</v>
      </c>
      <c r="BQ17" s="12">
        <v>2682.42</v>
      </c>
      <c r="BR17" s="15">
        <f t="shared" si="0"/>
        <v>0</v>
      </c>
      <c r="BS17" s="12">
        <v>5.4</v>
      </c>
      <c r="BT17" s="12">
        <v>43.3</v>
      </c>
      <c r="BU17" s="12">
        <v>0</v>
      </c>
      <c r="BV17" s="12">
        <v>6.9</v>
      </c>
      <c r="BW17" s="12">
        <v>2443.8000000000002</v>
      </c>
      <c r="BX17" s="12">
        <v>2731.12</v>
      </c>
      <c r="BY17" s="12">
        <v>0.89</v>
      </c>
      <c r="BZ17" s="12">
        <v>153344</v>
      </c>
      <c r="CA17" s="12">
        <v>0.88</v>
      </c>
      <c r="CB17" s="12">
        <v>0.98899999999999999</v>
      </c>
      <c r="CC17" s="12" t="s">
        <v>113</v>
      </c>
      <c r="CD17" s="12" t="s">
        <v>1299</v>
      </c>
      <c r="CE17" s="12">
        <v>786.2</v>
      </c>
      <c r="CF17" s="12">
        <v>56.589480000000002</v>
      </c>
      <c r="CG17" s="12">
        <v>-120.23197</v>
      </c>
    </row>
    <row r="18" spans="1:85">
      <c r="A18" s="12">
        <v>19</v>
      </c>
      <c r="B18" s="12" t="s">
        <v>1301</v>
      </c>
      <c r="C18" s="12" t="s">
        <v>117</v>
      </c>
      <c r="D18" s="12" t="s">
        <v>74</v>
      </c>
      <c r="F18" s="12" t="s">
        <v>1289</v>
      </c>
      <c r="G18" s="12" t="s">
        <v>1302</v>
      </c>
      <c r="H18" s="12" t="s">
        <v>98</v>
      </c>
      <c r="I18" s="12" t="s">
        <v>116</v>
      </c>
      <c r="J18" s="14">
        <v>44749</v>
      </c>
      <c r="K18" s="12" t="s">
        <v>118</v>
      </c>
      <c r="L18" s="12" t="s">
        <v>77</v>
      </c>
      <c r="O18" s="12" t="s">
        <v>78</v>
      </c>
      <c r="P18" s="12">
        <v>7.62</v>
      </c>
      <c r="Q18" s="12">
        <v>12422.4</v>
      </c>
      <c r="R18" s="12">
        <v>834</v>
      </c>
      <c r="S18" s="12">
        <v>117</v>
      </c>
      <c r="T18" s="12">
        <v>2280</v>
      </c>
      <c r="U18" s="12">
        <v>67.3</v>
      </c>
      <c r="W18" s="12">
        <v>2260</v>
      </c>
      <c r="X18" s="12">
        <v>3550</v>
      </c>
      <c r="AB18" s="12">
        <v>0</v>
      </c>
      <c r="AC18" s="12">
        <v>378.2</v>
      </c>
      <c r="AD18" s="12">
        <v>8.1</v>
      </c>
      <c r="AE18" s="12">
        <v>99.7</v>
      </c>
      <c r="AF18" s="12">
        <v>107.8</v>
      </c>
      <c r="AG18" s="12">
        <v>1.8</v>
      </c>
      <c r="AH18" s="12">
        <v>30.4</v>
      </c>
      <c r="AI18" s="12">
        <v>32.200000000000003</v>
      </c>
      <c r="AJ18" s="12">
        <v>310</v>
      </c>
      <c r="AK18" s="12">
        <v>2564</v>
      </c>
      <c r="AL18" s="12">
        <v>0</v>
      </c>
      <c r="AM18" s="9">
        <v>9294</v>
      </c>
      <c r="AN18" s="9" t="s">
        <v>1303</v>
      </c>
      <c r="AO18" s="12" t="s">
        <v>79</v>
      </c>
      <c r="AP18" s="12" t="s">
        <v>80</v>
      </c>
      <c r="AQ18" s="12" t="s">
        <v>81</v>
      </c>
      <c r="AS18" s="12" t="s">
        <v>82</v>
      </c>
      <c r="AT18" s="12">
        <v>21.2</v>
      </c>
      <c r="AU18" s="12" t="s">
        <v>82</v>
      </c>
      <c r="AV18" s="12" t="s">
        <v>119</v>
      </c>
      <c r="AW18" s="12" t="s">
        <v>83</v>
      </c>
      <c r="AX18" s="12" t="s">
        <v>83</v>
      </c>
      <c r="AY18" s="12" t="s">
        <v>79</v>
      </c>
      <c r="AZ18" s="12">
        <v>2.02</v>
      </c>
      <c r="BA18" s="12" t="s">
        <v>83</v>
      </c>
      <c r="BB18" s="12" t="s">
        <v>84</v>
      </c>
      <c r="BC18" s="12" t="s">
        <v>79</v>
      </c>
      <c r="BD18" s="12">
        <v>16.2</v>
      </c>
      <c r="BE18" s="12" t="s">
        <v>84</v>
      </c>
      <c r="BF18" s="12">
        <v>16.600000000000001</v>
      </c>
      <c r="BG18" s="12" t="s">
        <v>84</v>
      </c>
      <c r="BH18" s="12" t="s">
        <v>85</v>
      </c>
      <c r="BI18" s="12" t="s">
        <v>82</v>
      </c>
      <c r="BJ18" s="12" t="s">
        <v>86</v>
      </c>
      <c r="BK18" s="12" t="s">
        <v>87</v>
      </c>
      <c r="BL18" s="12">
        <v>85</v>
      </c>
      <c r="BM18" s="12">
        <f t="shared" ref="BM18:BM44" si="1">+ROUND((T18/22.99)*1,2)</f>
        <v>99.17</v>
      </c>
      <c r="BN18" s="12">
        <f t="shared" ref="BN18:BN44" si="2">ROUND((U18/39.098)*1,2)</f>
        <v>1.72</v>
      </c>
      <c r="BO18" s="12">
        <f t="shared" ref="BO18:BO44" si="3">ROUND((R18/40.078)*2,2)</f>
        <v>41.62</v>
      </c>
      <c r="BP18" s="12">
        <f>ROUND((S18/24.305)*2,2)</f>
        <v>9.6300000000000008</v>
      </c>
      <c r="BQ18" s="12">
        <f t="shared" ref="BQ18:BQ44" si="4">ROUND((X18/35.453)*1,2)</f>
        <v>100.13</v>
      </c>
      <c r="BR18" s="15">
        <f t="shared" si="0"/>
        <v>0</v>
      </c>
      <c r="BS18" s="12">
        <v>6.2</v>
      </c>
      <c r="BT18" s="12">
        <v>47.05</v>
      </c>
      <c r="BU18" s="12">
        <v>0</v>
      </c>
      <c r="BV18" s="12">
        <v>7.6</v>
      </c>
      <c r="BW18" s="12">
        <v>152.13999999999999</v>
      </c>
      <c r="BX18" s="12">
        <v>153.38</v>
      </c>
      <c r="BY18" s="12">
        <v>0.99</v>
      </c>
      <c r="BZ18" s="12">
        <v>9294</v>
      </c>
      <c r="CA18" s="12">
        <v>0.99</v>
      </c>
      <c r="CB18" s="12">
        <v>0.18099999999999999</v>
      </c>
      <c r="CC18" s="12" t="s">
        <v>116</v>
      </c>
      <c r="CD18" s="12" t="s">
        <v>1304</v>
      </c>
      <c r="CE18" s="12">
        <v>767.4</v>
      </c>
      <c r="CF18" s="12">
        <v>56.470010000000002</v>
      </c>
      <c r="CG18" s="12">
        <v>-120.07356</v>
      </c>
    </row>
    <row r="19" spans="1:85">
      <c r="A19" s="12">
        <v>20</v>
      </c>
      <c r="B19" s="12" t="s">
        <v>1301</v>
      </c>
      <c r="C19" s="12" t="s">
        <v>117</v>
      </c>
      <c r="D19" s="12" t="s">
        <v>74</v>
      </c>
      <c r="E19" s="12" t="s">
        <v>89</v>
      </c>
      <c r="F19" s="12" t="s">
        <v>1289</v>
      </c>
      <c r="G19" s="12" t="s">
        <v>1302</v>
      </c>
      <c r="H19" s="12" t="s">
        <v>98</v>
      </c>
      <c r="I19" s="12" t="s">
        <v>116</v>
      </c>
      <c r="J19" s="14">
        <v>44749</v>
      </c>
      <c r="K19" s="12" t="s">
        <v>120</v>
      </c>
      <c r="L19" s="12" t="s">
        <v>77</v>
      </c>
      <c r="O19" s="12" t="s">
        <v>78</v>
      </c>
      <c r="P19" s="12">
        <v>7.55</v>
      </c>
      <c r="Q19" s="12">
        <v>12690.4</v>
      </c>
      <c r="R19" s="12">
        <v>828</v>
      </c>
      <c r="S19" s="12">
        <v>115</v>
      </c>
      <c r="T19" s="12">
        <v>2290</v>
      </c>
      <c r="U19" s="12">
        <v>67.3</v>
      </c>
      <c r="W19" s="12">
        <v>2300</v>
      </c>
      <c r="X19" s="12">
        <v>3600</v>
      </c>
      <c r="AB19" s="12">
        <v>0</v>
      </c>
      <c r="AC19" s="12">
        <v>425</v>
      </c>
      <c r="AD19" s="12">
        <v>0</v>
      </c>
      <c r="AE19" s="12">
        <v>66.400000000000006</v>
      </c>
      <c r="AF19" s="12">
        <v>66.400000000000006</v>
      </c>
      <c r="AG19" s="12">
        <v>0</v>
      </c>
      <c r="AH19" s="12">
        <v>20.2</v>
      </c>
      <c r="AI19" s="12">
        <v>20.2</v>
      </c>
      <c r="AJ19" s="12">
        <v>348.33</v>
      </c>
      <c r="AK19" s="12">
        <v>2541</v>
      </c>
      <c r="AL19" s="12">
        <v>0</v>
      </c>
      <c r="AM19" s="9">
        <v>9409</v>
      </c>
      <c r="AN19" s="9" t="s">
        <v>1303</v>
      </c>
      <c r="AO19" s="12" t="s">
        <v>79</v>
      </c>
      <c r="AP19" s="12" t="s">
        <v>80</v>
      </c>
      <c r="AQ19" s="12" t="s">
        <v>81</v>
      </c>
      <c r="AS19" s="12" t="s">
        <v>82</v>
      </c>
      <c r="AT19" s="12">
        <v>21.4</v>
      </c>
      <c r="AU19" s="12" t="s">
        <v>82</v>
      </c>
      <c r="AV19" s="12" t="s">
        <v>82</v>
      </c>
      <c r="AW19" s="12" t="s">
        <v>83</v>
      </c>
      <c r="AX19" s="12" t="s">
        <v>83</v>
      </c>
      <c r="AY19" s="12" t="s">
        <v>79</v>
      </c>
      <c r="AZ19" s="12">
        <v>2.09</v>
      </c>
      <c r="BA19" s="12" t="s">
        <v>83</v>
      </c>
      <c r="BB19" s="12" t="s">
        <v>84</v>
      </c>
      <c r="BC19" s="12" t="s">
        <v>79</v>
      </c>
      <c r="BD19" s="12">
        <v>16.3</v>
      </c>
      <c r="BE19" s="12" t="s">
        <v>84</v>
      </c>
      <c r="BF19" s="12">
        <v>17</v>
      </c>
      <c r="BG19" s="12" t="s">
        <v>84</v>
      </c>
      <c r="BH19" s="12" t="s">
        <v>85</v>
      </c>
      <c r="BI19" s="12" t="s">
        <v>82</v>
      </c>
      <c r="BJ19" s="12" t="s">
        <v>86</v>
      </c>
      <c r="BK19" s="12" t="s">
        <v>87</v>
      </c>
      <c r="BL19" s="12">
        <v>26</v>
      </c>
      <c r="BM19" s="12">
        <f t="shared" si="1"/>
        <v>99.61</v>
      </c>
      <c r="BN19" s="12">
        <f t="shared" si="2"/>
        <v>1.72</v>
      </c>
      <c r="BO19" s="12">
        <f t="shared" si="3"/>
        <v>41.32</v>
      </c>
      <c r="BP19" s="12">
        <f t="shared" ref="BP19:BP44" si="5">ROUND((S19/24.305)*2,2)</f>
        <v>9.4600000000000009</v>
      </c>
      <c r="BQ19" s="12">
        <f t="shared" si="4"/>
        <v>101.54</v>
      </c>
      <c r="BR19" s="15">
        <f t="shared" si="0"/>
        <v>0</v>
      </c>
      <c r="BS19" s="12">
        <v>6.97</v>
      </c>
      <c r="BT19" s="12">
        <v>47.88</v>
      </c>
      <c r="BU19" s="12">
        <v>0</v>
      </c>
      <c r="BV19" s="12">
        <v>7.6</v>
      </c>
      <c r="BW19" s="12">
        <v>152.11000000000001</v>
      </c>
      <c r="BX19" s="12">
        <v>156.38999999999999</v>
      </c>
      <c r="BY19" s="12">
        <v>0.97</v>
      </c>
      <c r="BZ19" s="12">
        <v>9409</v>
      </c>
      <c r="CA19" s="12">
        <v>0.98</v>
      </c>
      <c r="CB19" s="12">
        <v>0.17199999999999999</v>
      </c>
      <c r="CC19" s="12" t="s">
        <v>116</v>
      </c>
      <c r="CD19" s="12" t="s">
        <v>1304</v>
      </c>
      <c r="CE19" s="12">
        <v>767.4</v>
      </c>
      <c r="CF19" s="12">
        <v>56.470010000000002</v>
      </c>
      <c r="CG19" s="12">
        <v>-120.07356</v>
      </c>
    </row>
    <row r="20" spans="1:85">
      <c r="A20" s="12">
        <v>21</v>
      </c>
      <c r="B20" s="12" t="s">
        <v>1301</v>
      </c>
      <c r="C20" s="12" t="s">
        <v>117</v>
      </c>
      <c r="D20" s="12" t="s">
        <v>74</v>
      </c>
      <c r="F20" s="12" t="s">
        <v>1289</v>
      </c>
      <c r="G20" s="12" t="s">
        <v>1302</v>
      </c>
      <c r="H20" s="12" t="s">
        <v>98</v>
      </c>
      <c r="I20" s="12" t="s">
        <v>121</v>
      </c>
      <c r="J20" s="14">
        <v>44749</v>
      </c>
      <c r="K20" s="12" t="s">
        <v>122</v>
      </c>
      <c r="L20" s="12" t="s">
        <v>77</v>
      </c>
      <c r="O20" s="12" t="s">
        <v>78</v>
      </c>
      <c r="P20" s="12">
        <v>7.21</v>
      </c>
      <c r="Q20" s="12">
        <v>15015</v>
      </c>
      <c r="R20" s="12">
        <v>919</v>
      </c>
      <c r="S20" s="12">
        <v>169</v>
      </c>
      <c r="T20" s="12">
        <v>2810</v>
      </c>
      <c r="U20" s="12">
        <v>98</v>
      </c>
      <c r="W20" s="12">
        <v>2550</v>
      </c>
      <c r="X20" s="12">
        <v>4410</v>
      </c>
      <c r="AA20" s="12">
        <v>4.2000000000000003E-2</v>
      </c>
      <c r="AB20" s="12">
        <v>0</v>
      </c>
      <c r="AC20" s="12">
        <v>481.9</v>
      </c>
      <c r="AD20" s="12">
        <v>4</v>
      </c>
      <c r="AE20" s="12">
        <v>114</v>
      </c>
      <c r="AF20" s="12">
        <v>118</v>
      </c>
      <c r="AG20" s="12">
        <v>0.9</v>
      </c>
      <c r="AH20" s="12">
        <v>34.799999999999997</v>
      </c>
      <c r="AI20" s="12">
        <v>35.700000000000003</v>
      </c>
      <c r="AJ20" s="12">
        <v>395</v>
      </c>
      <c r="AK20" s="12">
        <v>2991</v>
      </c>
      <c r="AL20" s="12">
        <v>0</v>
      </c>
      <c r="AM20" s="9">
        <v>11193</v>
      </c>
      <c r="AN20" s="9" t="s">
        <v>1303</v>
      </c>
      <c r="AO20" s="12" t="s">
        <v>79</v>
      </c>
      <c r="AP20" s="12" t="s">
        <v>80</v>
      </c>
      <c r="AQ20" s="12" t="s">
        <v>81</v>
      </c>
      <c r="AS20" s="12" t="s">
        <v>82</v>
      </c>
      <c r="AT20" s="12">
        <v>26</v>
      </c>
      <c r="AU20" s="12" t="s">
        <v>82</v>
      </c>
      <c r="AV20" s="12" t="s">
        <v>119</v>
      </c>
      <c r="AW20" s="12" t="s">
        <v>83</v>
      </c>
      <c r="AX20" s="12" t="s">
        <v>83</v>
      </c>
      <c r="AY20" s="12" t="s">
        <v>79</v>
      </c>
      <c r="AZ20" s="12">
        <v>2.1800000000000002</v>
      </c>
      <c r="BA20" s="12" t="s">
        <v>83</v>
      </c>
      <c r="BB20" s="12" t="s">
        <v>84</v>
      </c>
      <c r="BC20" s="12" t="s">
        <v>79</v>
      </c>
      <c r="BD20" s="12">
        <v>17.100000000000001</v>
      </c>
      <c r="BE20" s="12" t="s">
        <v>84</v>
      </c>
      <c r="BF20" s="12">
        <v>16.8</v>
      </c>
      <c r="BG20" s="12" t="s">
        <v>84</v>
      </c>
      <c r="BH20" s="12" t="s">
        <v>85</v>
      </c>
      <c r="BI20" s="12" t="s">
        <v>82</v>
      </c>
      <c r="BJ20" s="12" t="s">
        <v>86</v>
      </c>
      <c r="BK20" s="12" t="s">
        <v>87</v>
      </c>
      <c r="BL20" s="12">
        <v>44</v>
      </c>
      <c r="BM20" s="12">
        <f t="shared" si="1"/>
        <v>122.23</v>
      </c>
      <c r="BN20" s="12">
        <f t="shared" si="2"/>
        <v>2.5099999999999998</v>
      </c>
      <c r="BO20" s="12">
        <f t="shared" si="3"/>
        <v>45.86</v>
      </c>
      <c r="BP20" s="12">
        <f t="shared" si="5"/>
        <v>13.91</v>
      </c>
      <c r="BQ20" s="12">
        <f t="shared" si="4"/>
        <v>124.39</v>
      </c>
      <c r="BR20" s="12">
        <f t="shared" ref="BR20:BR44" si="6">ROUND((Y20/79.904)*1,2)</f>
        <v>0</v>
      </c>
      <c r="BS20" s="12">
        <v>7.9</v>
      </c>
      <c r="BT20" s="12">
        <v>53.09</v>
      </c>
      <c r="BU20" s="12">
        <v>0</v>
      </c>
      <c r="BV20" s="12">
        <v>7.2</v>
      </c>
      <c r="BW20" s="12">
        <v>184.51</v>
      </c>
      <c r="BX20" s="12">
        <v>185.38</v>
      </c>
      <c r="BY20" s="12">
        <v>1</v>
      </c>
      <c r="BZ20" s="12">
        <v>11193</v>
      </c>
      <c r="CA20" s="12">
        <v>0.98</v>
      </c>
      <c r="CB20" s="12">
        <v>0.22800000000000001</v>
      </c>
      <c r="CC20" s="12" t="s">
        <v>121</v>
      </c>
      <c r="CD20" s="12" t="s">
        <v>1305</v>
      </c>
      <c r="CE20" s="12">
        <v>786.2</v>
      </c>
      <c r="CF20" s="12">
        <v>56.425890000000003</v>
      </c>
      <c r="CG20" s="12">
        <v>-120.06863</v>
      </c>
    </row>
    <row r="21" spans="1:85">
      <c r="A21" s="12">
        <v>22</v>
      </c>
      <c r="B21" s="12" t="s">
        <v>1301</v>
      </c>
      <c r="C21" s="12" t="s">
        <v>117</v>
      </c>
      <c r="D21" s="12" t="s">
        <v>74</v>
      </c>
      <c r="E21" s="12" t="s">
        <v>89</v>
      </c>
      <c r="F21" s="12" t="s">
        <v>1289</v>
      </c>
      <c r="G21" s="12" t="s">
        <v>1302</v>
      </c>
      <c r="H21" s="12" t="s">
        <v>98</v>
      </c>
      <c r="I21" s="12" t="s">
        <v>121</v>
      </c>
      <c r="J21" s="14">
        <v>44749</v>
      </c>
      <c r="K21" s="12" t="s">
        <v>123</v>
      </c>
      <c r="L21" s="12" t="s">
        <v>77</v>
      </c>
      <c r="O21" s="12" t="s">
        <v>78</v>
      </c>
      <c r="P21" s="12">
        <v>7.39</v>
      </c>
      <c r="Q21" s="12">
        <v>15290.5</v>
      </c>
      <c r="R21" s="12">
        <v>930</v>
      </c>
      <c r="S21" s="12">
        <v>172</v>
      </c>
      <c r="T21" s="12">
        <v>2820</v>
      </c>
      <c r="U21" s="12">
        <v>98.8</v>
      </c>
      <c r="W21" s="12">
        <v>2600</v>
      </c>
      <c r="X21" s="12">
        <v>4420</v>
      </c>
      <c r="AA21" s="12">
        <v>4.1000000000000002E-2</v>
      </c>
      <c r="AB21" s="12">
        <v>0</v>
      </c>
      <c r="AC21" s="12">
        <v>508.3</v>
      </c>
      <c r="AD21" s="12">
        <v>0</v>
      </c>
      <c r="AE21" s="12">
        <v>117</v>
      </c>
      <c r="AF21" s="12">
        <v>117</v>
      </c>
      <c r="AG21" s="12">
        <v>0</v>
      </c>
      <c r="AH21" s="12">
        <v>35.700000000000003</v>
      </c>
      <c r="AI21" s="12">
        <v>35.700000000000003</v>
      </c>
      <c r="AJ21" s="12">
        <v>416.67</v>
      </c>
      <c r="AK21" s="12">
        <v>3031</v>
      </c>
      <c r="AL21" s="12">
        <v>0</v>
      </c>
      <c r="AM21" s="9">
        <v>11290</v>
      </c>
      <c r="AN21" s="9" t="s">
        <v>1303</v>
      </c>
      <c r="AO21" s="12" t="s">
        <v>79</v>
      </c>
      <c r="AP21" s="12" t="s">
        <v>80</v>
      </c>
      <c r="AQ21" s="12" t="s">
        <v>81</v>
      </c>
      <c r="AS21" s="12" t="s">
        <v>82</v>
      </c>
      <c r="AT21" s="12">
        <v>26</v>
      </c>
      <c r="AU21" s="12" t="s">
        <v>82</v>
      </c>
      <c r="AV21" s="12" t="s">
        <v>82</v>
      </c>
      <c r="AW21" s="12" t="s">
        <v>83</v>
      </c>
      <c r="AX21" s="12" t="s">
        <v>83</v>
      </c>
      <c r="AY21" s="12" t="s">
        <v>79</v>
      </c>
      <c r="AZ21" s="12">
        <v>2.19</v>
      </c>
      <c r="BA21" s="12" t="s">
        <v>83</v>
      </c>
      <c r="BB21" s="12" t="s">
        <v>84</v>
      </c>
      <c r="BC21" s="12" t="s">
        <v>79</v>
      </c>
      <c r="BD21" s="12">
        <v>17</v>
      </c>
      <c r="BE21" s="12" t="s">
        <v>84</v>
      </c>
      <c r="BF21" s="12">
        <v>16.8</v>
      </c>
      <c r="BG21" s="12" t="s">
        <v>84</v>
      </c>
      <c r="BH21" s="12" t="s">
        <v>85</v>
      </c>
      <c r="BI21" s="12" t="s">
        <v>82</v>
      </c>
      <c r="BJ21" s="12" t="s">
        <v>86</v>
      </c>
      <c r="BK21" s="12" t="s">
        <v>87</v>
      </c>
      <c r="BL21" s="12">
        <v>40</v>
      </c>
      <c r="BM21" s="12">
        <f t="shared" si="1"/>
        <v>122.66</v>
      </c>
      <c r="BN21" s="12">
        <f t="shared" si="2"/>
        <v>2.5299999999999998</v>
      </c>
      <c r="BO21" s="12">
        <f t="shared" si="3"/>
        <v>46.41</v>
      </c>
      <c r="BP21" s="12">
        <f t="shared" si="5"/>
        <v>14.15</v>
      </c>
      <c r="BQ21" s="12">
        <f t="shared" si="4"/>
        <v>124.67</v>
      </c>
      <c r="BR21" s="12">
        <f t="shared" si="6"/>
        <v>0</v>
      </c>
      <c r="BS21" s="12">
        <v>8.33</v>
      </c>
      <c r="BT21" s="12">
        <v>54.13</v>
      </c>
      <c r="BU21" s="12">
        <v>0</v>
      </c>
      <c r="BV21" s="12">
        <v>7.4</v>
      </c>
      <c r="BW21" s="12">
        <v>185.75</v>
      </c>
      <c r="BX21" s="12">
        <v>187.13</v>
      </c>
      <c r="BY21" s="12">
        <v>0.99</v>
      </c>
      <c r="BZ21" s="12">
        <v>11290</v>
      </c>
      <c r="CA21" s="12">
        <v>0.98</v>
      </c>
      <c r="CB21" s="12">
        <v>0.22700000000000001</v>
      </c>
      <c r="CC21" s="12" t="s">
        <v>121</v>
      </c>
      <c r="CD21" s="12" t="s">
        <v>1305</v>
      </c>
      <c r="CE21" s="12">
        <v>786.2</v>
      </c>
      <c r="CF21" s="12">
        <v>56.425890000000003</v>
      </c>
      <c r="CG21" s="12">
        <v>-120.06863</v>
      </c>
    </row>
    <row r="22" spans="1:85">
      <c r="A22" s="12">
        <v>23</v>
      </c>
      <c r="B22" s="12" t="s">
        <v>1301</v>
      </c>
      <c r="C22" s="12" t="s">
        <v>117</v>
      </c>
      <c r="D22" s="12" t="s">
        <v>74</v>
      </c>
      <c r="F22" s="12" t="s">
        <v>1289</v>
      </c>
      <c r="G22" s="12" t="s">
        <v>1302</v>
      </c>
      <c r="H22" s="12" t="s">
        <v>98</v>
      </c>
      <c r="I22" s="12" t="s">
        <v>124</v>
      </c>
      <c r="J22" s="14">
        <v>44749</v>
      </c>
      <c r="K22" s="12" t="s">
        <v>125</v>
      </c>
      <c r="L22" s="12" t="s">
        <v>77</v>
      </c>
      <c r="O22" s="12" t="s">
        <v>78</v>
      </c>
      <c r="P22" s="12">
        <v>7.61</v>
      </c>
      <c r="Q22" s="12">
        <v>14577.3</v>
      </c>
      <c r="R22" s="12">
        <v>867</v>
      </c>
      <c r="S22" s="12">
        <v>186</v>
      </c>
      <c r="T22" s="12">
        <v>2870</v>
      </c>
      <c r="U22" s="12">
        <v>90.2</v>
      </c>
      <c r="W22" s="12">
        <v>2500</v>
      </c>
      <c r="X22" s="12">
        <v>4470</v>
      </c>
      <c r="AA22" s="12">
        <v>8.0000000000000002E-3</v>
      </c>
      <c r="AB22" s="12">
        <v>0</v>
      </c>
      <c r="AC22" s="12">
        <v>459.5</v>
      </c>
      <c r="AD22" s="12">
        <v>0.9</v>
      </c>
      <c r="AE22" s="12">
        <v>113</v>
      </c>
      <c r="AF22" s="12">
        <v>113.9</v>
      </c>
      <c r="AG22" s="12">
        <v>0.2</v>
      </c>
      <c r="AH22" s="12">
        <v>34.5</v>
      </c>
      <c r="AI22" s="12">
        <v>34.700000000000003</v>
      </c>
      <c r="AJ22" s="12">
        <v>376.67</v>
      </c>
      <c r="AK22" s="12">
        <v>2931</v>
      </c>
      <c r="AL22" s="12">
        <v>0</v>
      </c>
      <c r="AM22" s="9">
        <v>11209</v>
      </c>
      <c r="AN22" s="9" t="s">
        <v>1303</v>
      </c>
      <c r="AO22" s="12" t="s">
        <v>79</v>
      </c>
      <c r="AP22" s="12" t="s">
        <v>80</v>
      </c>
      <c r="AQ22" s="12" t="s">
        <v>81</v>
      </c>
      <c r="AS22" s="12" t="s">
        <v>82</v>
      </c>
      <c r="AT22" s="12">
        <v>24.9</v>
      </c>
      <c r="AU22" s="12" t="s">
        <v>82</v>
      </c>
      <c r="AV22" s="12" t="s">
        <v>119</v>
      </c>
      <c r="AW22" s="12" t="s">
        <v>83</v>
      </c>
      <c r="AX22" s="12" t="s">
        <v>83</v>
      </c>
      <c r="AY22" s="12" t="s">
        <v>79</v>
      </c>
      <c r="AZ22" s="12">
        <v>2.15</v>
      </c>
      <c r="BA22" s="12" t="s">
        <v>83</v>
      </c>
      <c r="BB22" s="12" t="s">
        <v>84</v>
      </c>
      <c r="BC22" s="12" t="s">
        <v>79</v>
      </c>
      <c r="BD22" s="12">
        <v>17.5</v>
      </c>
      <c r="BE22" s="12" t="s">
        <v>84</v>
      </c>
      <c r="BF22" s="12">
        <v>18.5</v>
      </c>
      <c r="BG22" s="12" t="s">
        <v>84</v>
      </c>
      <c r="BH22" s="12" t="s">
        <v>85</v>
      </c>
      <c r="BI22" s="12" t="s">
        <v>82</v>
      </c>
      <c r="BJ22" s="12" t="s">
        <v>86</v>
      </c>
      <c r="BK22" s="12" t="s">
        <v>126</v>
      </c>
      <c r="BL22" s="12">
        <v>15</v>
      </c>
      <c r="BM22" s="12">
        <f t="shared" si="1"/>
        <v>124.84</v>
      </c>
      <c r="BN22" s="12">
        <f t="shared" si="2"/>
        <v>2.31</v>
      </c>
      <c r="BO22" s="12">
        <f t="shared" si="3"/>
        <v>43.27</v>
      </c>
      <c r="BP22" s="12">
        <f t="shared" si="5"/>
        <v>15.31</v>
      </c>
      <c r="BQ22" s="12">
        <f t="shared" si="4"/>
        <v>126.08</v>
      </c>
      <c r="BR22" s="12">
        <f t="shared" si="6"/>
        <v>0</v>
      </c>
      <c r="BS22" s="12">
        <v>7.53</v>
      </c>
      <c r="BT22" s="12">
        <v>52.05</v>
      </c>
      <c r="BU22" s="12">
        <v>0</v>
      </c>
      <c r="BV22" s="12">
        <v>7.6</v>
      </c>
      <c r="BW22" s="12">
        <v>185.73</v>
      </c>
      <c r="BX22" s="12">
        <v>185.66</v>
      </c>
      <c r="BY22" s="12">
        <v>1</v>
      </c>
      <c r="BZ22" s="12">
        <v>11209</v>
      </c>
      <c r="CA22" s="12">
        <v>0.99</v>
      </c>
      <c r="CB22" s="12">
        <v>0.25700000000000001</v>
      </c>
      <c r="CC22" s="12" t="s">
        <v>124</v>
      </c>
      <c r="CD22" s="12" t="s">
        <v>1306</v>
      </c>
      <c r="CE22" s="12">
        <v>772.9</v>
      </c>
      <c r="CF22" s="12">
        <v>56.425939999999997</v>
      </c>
      <c r="CG22" s="12">
        <v>-120.04723</v>
      </c>
    </row>
    <row r="23" spans="1:85">
      <c r="A23" s="12">
        <v>24</v>
      </c>
      <c r="B23" s="12" t="s">
        <v>1301</v>
      </c>
      <c r="C23" s="12" t="s">
        <v>117</v>
      </c>
      <c r="D23" s="12" t="s">
        <v>74</v>
      </c>
      <c r="E23" s="12" t="s">
        <v>89</v>
      </c>
      <c r="F23" s="12" t="s">
        <v>1289</v>
      </c>
      <c r="G23" s="12" t="s">
        <v>1302</v>
      </c>
      <c r="H23" s="12" t="s">
        <v>98</v>
      </c>
      <c r="I23" s="12" t="s">
        <v>124</v>
      </c>
      <c r="J23" s="14">
        <v>44749</v>
      </c>
      <c r="K23" s="12" t="s">
        <v>127</v>
      </c>
      <c r="L23" s="12" t="s">
        <v>77</v>
      </c>
      <c r="O23" s="12" t="s">
        <v>78</v>
      </c>
      <c r="P23" s="12">
        <v>7.55</v>
      </c>
      <c r="Q23" s="12">
        <v>14749.3</v>
      </c>
      <c r="R23" s="12">
        <v>869</v>
      </c>
      <c r="S23" s="12">
        <v>183</v>
      </c>
      <c r="T23" s="12">
        <v>2860</v>
      </c>
      <c r="U23" s="12">
        <v>91.5</v>
      </c>
      <c r="W23" s="12">
        <v>2500</v>
      </c>
      <c r="X23" s="12">
        <v>4430</v>
      </c>
      <c r="AB23" s="12">
        <v>0</v>
      </c>
      <c r="AC23" s="12">
        <v>510.4</v>
      </c>
      <c r="AD23" s="12">
        <v>0</v>
      </c>
      <c r="AE23" s="12">
        <v>109</v>
      </c>
      <c r="AF23" s="12">
        <v>109</v>
      </c>
      <c r="AG23" s="12">
        <v>0</v>
      </c>
      <c r="AH23" s="12">
        <v>33.200000000000003</v>
      </c>
      <c r="AI23" s="12">
        <v>33.200000000000003</v>
      </c>
      <c r="AJ23" s="12">
        <v>418.33</v>
      </c>
      <c r="AK23" s="12">
        <v>2923</v>
      </c>
      <c r="AL23" s="12">
        <v>0</v>
      </c>
      <c r="AM23" s="9">
        <v>11184</v>
      </c>
      <c r="AN23" s="9" t="s">
        <v>1303</v>
      </c>
      <c r="AO23" s="12" t="s">
        <v>79</v>
      </c>
      <c r="AP23" s="12" t="s">
        <v>80</v>
      </c>
      <c r="AQ23" s="12" t="s">
        <v>81</v>
      </c>
      <c r="AS23" s="12" t="s">
        <v>82</v>
      </c>
      <c r="AT23" s="12">
        <v>24.7</v>
      </c>
      <c r="AU23" s="12" t="s">
        <v>82</v>
      </c>
      <c r="AV23" s="12" t="s">
        <v>82</v>
      </c>
      <c r="AW23" s="12" t="s">
        <v>83</v>
      </c>
      <c r="AX23" s="12" t="s">
        <v>83</v>
      </c>
      <c r="AY23" s="12" t="s">
        <v>79</v>
      </c>
      <c r="AZ23" s="12">
        <v>2.09</v>
      </c>
      <c r="BA23" s="12" t="s">
        <v>83</v>
      </c>
      <c r="BB23" s="12" t="s">
        <v>84</v>
      </c>
      <c r="BC23" s="12" t="s">
        <v>79</v>
      </c>
      <c r="BD23" s="12">
        <v>17.2</v>
      </c>
      <c r="BE23" s="12" t="s">
        <v>84</v>
      </c>
      <c r="BF23" s="12">
        <v>18.100000000000001</v>
      </c>
      <c r="BG23" s="12" t="s">
        <v>84</v>
      </c>
      <c r="BH23" s="12" t="s">
        <v>85</v>
      </c>
      <c r="BI23" s="12" t="s">
        <v>82</v>
      </c>
      <c r="BJ23" s="12" t="s">
        <v>86</v>
      </c>
      <c r="BK23" s="12" t="s">
        <v>87</v>
      </c>
      <c r="BL23" s="12">
        <v>24</v>
      </c>
      <c r="BM23" s="12">
        <f t="shared" si="1"/>
        <v>124.4</v>
      </c>
      <c r="BN23" s="12">
        <f t="shared" si="2"/>
        <v>2.34</v>
      </c>
      <c r="BO23" s="12">
        <f t="shared" si="3"/>
        <v>43.37</v>
      </c>
      <c r="BP23" s="12">
        <f t="shared" si="5"/>
        <v>15.06</v>
      </c>
      <c r="BQ23" s="12">
        <f t="shared" si="4"/>
        <v>124.95</v>
      </c>
      <c r="BR23" s="12">
        <f t="shared" si="6"/>
        <v>0</v>
      </c>
      <c r="BS23" s="12">
        <v>8.36</v>
      </c>
      <c r="BT23" s="12">
        <v>52.05</v>
      </c>
      <c r="BU23" s="12">
        <v>0</v>
      </c>
      <c r="BV23" s="12">
        <v>7.6</v>
      </c>
      <c r="BW23" s="12">
        <v>185.17</v>
      </c>
      <c r="BX23" s="12">
        <v>185.36</v>
      </c>
      <c r="BY23" s="12">
        <v>1</v>
      </c>
      <c r="BZ23" s="12">
        <v>11184</v>
      </c>
      <c r="CA23" s="12">
        <v>1</v>
      </c>
      <c r="CB23" s="12">
        <v>0.249</v>
      </c>
      <c r="CC23" s="12" t="s">
        <v>124</v>
      </c>
      <c r="CD23" s="12" t="s">
        <v>1306</v>
      </c>
      <c r="CE23" s="12">
        <v>772.9</v>
      </c>
      <c r="CF23" s="12">
        <v>56.425939999999997</v>
      </c>
      <c r="CG23" s="12">
        <v>-120.04723</v>
      </c>
    </row>
    <row r="24" spans="1:85">
      <c r="A24" s="12">
        <v>25</v>
      </c>
      <c r="B24" s="12" t="s">
        <v>1301</v>
      </c>
      <c r="C24" s="12" t="s">
        <v>117</v>
      </c>
      <c r="D24" s="12" t="s">
        <v>74</v>
      </c>
      <c r="F24" s="12" t="s">
        <v>1289</v>
      </c>
      <c r="G24" s="12" t="s">
        <v>1302</v>
      </c>
      <c r="H24" s="12" t="s">
        <v>98</v>
      </c>
      <c r="I24" s="12" t="s">
        <v>128</v>
      </c>
      <c r="J24" s="14">
        <v>44749</v>
      </c>
      <c r="K24" s="12" t="s">
        <v>129</v>
      </c>
      <c r="L24" s="12" t="s">
        <v>77</v>
      </c>
      <c r="O24" s="12" t="s">
        <v>78</v>
      </c>
      <c r="P24" s="12">
        <v>7.76</v>
      </c>
      <c r="Q24" s="12">
        <v>14662.8</v>
      </c>
      <c r="R24" s="12">
        <v>937</v>
      </c>
      <c r="S24" s="12">
        <v>169</v>
      </c>
      <c r="T24" s="12">
        <v>2780</v>
      </c>
      <c r="U24" s="12">
        <v>91.5</v>
      </c>
      <c r="W24" s="12">
        <v>2610</v>
      </c>
      <c r="X24" s="12">
        <v>4390</v>
      </c>
      <c r="AA24" s="12">
        <v>3.2000000000000001E-2</v>
      </c>
      <c r="AB24" s="12">
        <v>0</v>
      </c>
      <c r="AC24" s="12">
        <v>589.70000000000005</v>
      </c>
      <c r="AD24" s="12">
        <v>0</v>
      </c>
      <c r="AE24" s="12">
        <v>119</v>
      </c>
      <c r="AF24" s="12">
        <v>119</v>
      </c>
      <c r="AG24" s="12">
        <v>0</v>
      </c>
      <c r="AH24" s="12">
        <v>36.299999999999997</v>
      </c>
      <c r="AI24" s="12">
        <v>36.299999999999997</v>
      </c>
      <c r="AJ24" s="12">
        <v>483.33</v>
      </c>
      <c r="AK24" s="12">
        <v>3036</v>
      </c>
      <c r="AL24" s="12">
        <v>0</v>
      </c>
      <c r="AM24" s="9">
        <v>11267</v>
      </c>
      <c r="AN24" s="9" t="s">
        <v>1303</v>
      </c>
      <c r="AO24" s="12" t="s">
        <v>79</v>
      </c>
      <c r="AP24" s="12" t="s">
        <v>80</v>
      </c>
      <c r="AQ24" s="12" t="s">
        <v>81</v>
      </c>
      <c r="AS24" s="12" t="s">
        <v>82</v>
      </c>
      <c r="AT24" s="12">
        <v>25</v>
      </c>
      <c r="AU24" s="12" t="s">
        <v>82</v>
      </c>
      <c r="AV24" s="12" t="s">
        <v>82</v>
      </c>
      <c r="AW24" s="12" t="s">
        <v>83</v>
      </c>
      <c r="AX24" s="12" t="s">
        <v>83</v>
      </c>
      <c r="AY24" s="12" t="s">
        <v>79</v>
      </c>
      <c r="AZ24" s="12">
        <v>2.2200000000000002</v>
      </c>
      <c r="BA24" s="12" t="s">
        <v>83</v>
      </c>
      <c r="BB24" s="12" t="s">
        <v>84</v>
      </c>
      <c r="BC24" s="12" t="s">
        <v>79</v>
      </c>
      <c r="BD24" s="12">
        <v>17.600000000000001</v>
      </c>
      <c r="BE24" s="12" t="s">
        <v>84</v>
      </c>
      <c r="BF24" s="12">
        <v>19.7</v>
      </c>
      <c r="BG24" s="12" t="s">
        <v>84</v>
      </c>
      <c r="BH24" s="12" t="s">
        <v>85</v>
      </c>
      <c r="BI24" s="12" t="s">
        <v>82</v>
      </c>
      <c r="BJ24" s="12" t="s">
        <v>86</v>
      </c>
      <c r="BK24" s="12" t="s">
        <v>87</v>
      </c>
      <c r="BL24" s="12">
        <v>22</v>
      </c>
      <c r="BM24" s="12">
        <f t="shared" si="1"/>
        <v>120.92</v>
      </c>
      <c r="BN24" s="12">
        <f t="shared" si="2"/>
        <v>2.34</v>
      </c>
      <c r="BO24" s="12">
        <f t="shared" si="3"/>
        <v>46.76</v>
      </c>
      <c r="BP24" s="12">
        <f t="shared" si="5"/>
        <v>13.91</v>
      </c>
      <c r="BQ24" s="12">
        <f t="shared" si="4"/>
        <v>123.83</v>
      </c>
      <c r="BR24" s="12">
        <f t="shared" si="6"/>
        <v>0</v>
      </c>
      <c r="BS24" s="12">
        <v>9.66</v>
      </c>
      <c r="BT24" s="12">
        <v>54.34</v>
      </c>
      <c r="BU24" s="12">
        <v>0</v>
      </c>
      <c r="BV24" s="12">
        <v>7.8</v>
      </c>
      <c r="BW24" s="12">
        <v>183.93</v>
      </c>
      <c r="BX24" s="12">
        <v>187.83</v>
      </c>
      <c r="BY24" s="12">
        <v>0.98</v>
      </c>
      <c r="BZ24" s="12">
        <v>11267</v>
      </c>
      <c r="CA24" s="12">
        <v>0.98</v>
      </c>
      <c r="CB24" s="12">
        <v>0.217</v>
      </c>
      <c r="CC24" s="12" t="s">
        <v>128</v>
      </c>
      <c r="CD24" s="12" t="s">
        <v>1307</v>
      </c>
      <c r="CE24" s="12">
        <v>773.8</v>
      </c>
      <c r="CF24" s="12">
        <v>56.423349999999999</v>
      </c>
      <c r="CG24" s="12">
        <v>-120.04665</v>
      </c>
    </row>
    <row r="25" spans="1:85">
      <c r="A25" s="12">
        <v>26</v>
      </c>
      <c r="B25" s="12" t="s">
        <v>1301</v>
      </c>
      <c r="C25" s="12" t="s">
        <v>117</v>
      </c>
      <c r="D25" s="12" t="s">
        <v>74</v>
      </c>
      <c r="E25" s="12" t="s">
        <v>89</v>
      </c>
      <c r="F25" s="12" t="s">
        <v>1289</v>
      </c>
      <c r="G25" s="12" t="s">
        <v>1302</v>
      </c>
      <c r="H25" s="12" t="s">
        <v>98</v>
      </c>
      <c r="I25" s="12" t="s">
        <v>128</v>
      </c>
      <c r="J25" s="14">
        <v>44749</v>
      </c>
      <c r="K25" s="12" t="s">
        <v>130</v>
      </c>
      <c r="L25" s="12" t="s">
        <v>77</v>
      </c>
      <c r="O25" s="12" t="s">
        <v>78</v>
      </c>
      <c r="P25" s="12">
        <v>8.42</v>
      </c>
      <c r="Q25" s="12">
        <v>14992.5</v>
      </c>
      <c r="R25" s="12">
        <v>1010</v>
      </c>
      <c r="S25" s="12">
        <v>175</v>
      </c>
      <c r="T25" s="12">
        <v>2780</v>
      </c>
      <c r="U25" s="12">
        <v>93.3</v>
      </c>
      <c r="W25" s="12">
        <v>2560</v>
      </c>
      <c r="X25" s="12">
        <v>4340</v>
      </c>
      <c r="AA25" s="12">
        <v>2.8000000000000001E-2</v>
      </c>
      <c r="AB25" s="12">
        <v>38</v>
      </c>
      <c r="AC25" s="12">
        <v>524.6</v>
      </c>
      <c r="AD25" s="12">
        <v>4.3</v>
      </c>
      <c r="AE25" s="12">
        <v>101</v>
      </c>
      <c r="AF25" s="12">
        <v>105.3</v>
      </c>
      <c r="AG25" s="12">
        <v>1</v>
      </c>
      <c r="AH25" s="12">
        <v>30.8</v>
      </c>
      <c r="AI25" s="12">
        <v>31.8</v>
      </c>
      <c r="AJ25" s="12">
        <v>493.33</v>
      </c>
      <c r="AK25" s="12">
        <v>3243</v>
      </c>
      <c r="AL25" s="12">
        <v>0</v>
      </c>
      <c r="AM25" s="9">
        <v>11254</v>
      </c>
      <c r="AN25" s="9" t="s">
        <v>1303</v>
      </c>
      <c r="AO25" s="12" t="s">
        <v>79</v>
      </c>
      <c r="AP25" s="12" t="s">
        <v>80</v>
      </c>
      <c r="AQ25" s="12" t="s">
        <v>81</v>
      </c>
      <c r="AS25" s="12" t="s">
        <v>82</v>
      </c>
      <c r="AT25" s="12">
        <v>24.6</v>
      </c>
      <c r="AU25" s="12" t="s">
        <v>82</v>
      </c>
      <c r="AV25" s="12" t="s">
        <v>119</v>
      </c>
      <c r="AW25" s="12" t="s">
        <v>83</v>
      </c>
      <c r="AX25" s="12" t="s">
        <v>83</v>
      </c>
      <c r="AY25" s="12" t="s">
        <v>79</v>
      </c>
      <c r="AZ25" s="12">
        <v>2.1800000000000002</v>
      </c>
      <c r="BA25" s="12" t="s">
        <v>83</v>
      </c>
      <c r="BB25" s="12" t="s">
        <v>84</v>
      </c>
      <c r="BC25" s="12" t="s">
        <v>79</v>
      </c>
      <c r="BD25" s="12">
        <v>17.3</v>
      </c>
      <c r="BE25" s="12" t="s">
        <v>84</v>
      </c>
      <c r="BF25" s="12">
        <v>19.3</v>
      </c>
      <c r="BG25" s="12" t="s">
        <v>84</v>
      </c>
      <c r="BH25" s="12" t="s">
        <v>85</v>
      </c>
      <c r="BI25" s="12" t="s">
        <v>82</v>
      </c>
      <c r="BJ25" s="12" t="s">
        <v>86</v>
      </c>
      <c r="BK25" s="12" t="s">
        <v>87</v>
      </c>
      <c r="BL25" s="12">
        <v>19</v>
      </c>
      <c r="BM25" s="12">
        <f t="shared" si="1"/>
        <v>120.92</v>
      </c>
      <c r="BN25" s="12">
        <f t="shared" si="2"/>
        <v>2.39</v>
      </c>
      <c r="BO25" s="12">
        <f t="shared" si="3"/>
        <v>50.4</v>
      </c>
      <c r="BP25" s="12">
        <f t="shared" si="5"/>
        <v>14.4</v>
      </c>
      <c r="BQ25" s="12">
        <f t="shared" si="4"/>
        <v>122.42</v>
      </c>
      <c r="BR25" s="12">
        <f t="shared" si="6"/>
        <v>0</v>
      </c>
      <c r="BS25" s="12">
        <v>8.6</v>
      </c>
      <c r="BT25" s="12">
        <v>53.3</v>
      </c>
      <c r="BU25" s="12">
        <v>1.27</v>
      </c>
      <c r="BV25" s="12">
        <v>8.4</v>
      </c>
      <c r="BW25" s="12">
        <v>188.11</v>
      </c>
      <c r="BX25" s="12">
        <v>185.59</v>
      </c>
      <c r="BY25" s="12">
        <v>1.01</v>
      </c>
      <c r="BZ25" s="12">
        <v>11254</v>
      </c>
      <c r="CA25" s="12">
        <v>0.99</v>
      </c>
      <c r="CB25" s="12">
        <v>0.23300000000000001</v>
      </c>
      <c r="CC25" s="12" t="s">
        <v>128</v>
      </c>
      <c r="CD25" s="12" t="s">
        <v>1307</v>
      </c>
      <c r="CE25" s="12">
        <v>773.8</v>
      </c>
      <c r="CF25" s="12">
        <v>56.423349999999999</v>
      </c>
      <c r="CG25" s="12">
        <v>-120.04665</v>
      </c>
    </row>
    <row r="26" spans="1:85">
      <c r="A26" s="12">
        <v>27</v>
      </c>
      <c r="B26" s="12" t="s">
        <v>1301</v>
      </c>
      <c r="C26" s="12" t="s">
        <v>117</v>
      </c>
      <c r="D26" s="12" t="s">
        <v>74</v>
      </c>
      <c r="F26" s="12" t="s">
        <v>1289</v>
      </c>
      <c r="G26" s="12" t="s">
        <v>1302</v>
      </c>
      <c r="H26" s="12" t="s">
        <v>98</v>
      </c>
      <c r="I26" s="12" t="s">
        <v>131</v>
      </c>
      <c r="J26" s="14">
        <v>44749</v>
      </c>
      <c r="K26" s="12" t="s">
        <v>132</v>
      </c>
      <c r="L26" s="12" t="s">
        <v>77</v>
      </c>
      <c r="O26" s="12" t="s">
        <v>78</v>
      </c>
      <c r="P26" s="12">
        <v>8.17</v>
      </c>
      <c r="Q26" s="12">
        <v>19802</v>
      </c>
      <c r="R26" s="12">
        <v>1010</v>
      </c>
      <c r="S26" s="12">
        <v>333</v>
      </c>
      <c r="T26" s="12">
        <v>4210</v>
      </c>
      <c r="U26" s="12">
        <v>121</v>
      </c>
      <c r="V26" s="12">
        <v>0.3</v>
      </c>
      <c r="W26" s="12">
        <v>3610</v>
      </c>
      <c r="X26" s="12">
        <v>6270</v>
      </c>
      <c r="AA26" s="12">
        <v>0.04</v>
      </c>
      <c r="AB26" s="12">
        <v>0</v>
      </c>
      <c r="AC26" s="12">
        <v>307</v>
      </c>
      <c r="AD26" s="12">
        <v>2.2999999999999998</v>
      </c>
      <c r="AE26" s="12">
        <v>155</v>
      </c>
      <c r="AF26" s="12">
        <v>157.30000000000001</v>
      </c>
      <c r="AG26" s="12">
        <v>0.5</v>
      </c>
      <c r="AH26" s="12">
        <v>47.3</v>
      </c>
      <c r="AI26" s="12">
        <v>47.8</v>
      </c>
      <c r="AJ26" s="12">
        <v>251.67</v>
      </c>
      <c r="AK26" s="12">
        <v>3893</v>
      </c>
      <c r="AL26" s="12">
        <v>0</v>
      </c>
      <c r="AM26" s="9">
        <v>15705</v>
      </c>
      <c r="AN26" s="9" t="s">
        <v>1303</v>
      </c>
      <c r="AO26" s="12" t="s">
        <v>79</v>
      </c>
      <c r="AP26" s="12" t="s">
        <v>80</v>
      </c>
      <c r="AQ26" s="12" t="s">
        <v>81</v>
      </c>
      <c r="AS26" s="12" t="s">
        <v>82</v>
      </c>
      <c r="AT26" s="12">
        <v>38</v>
      </c>
      <c r="AU26" s="12" t="s">
        <v>82</v>
      </c>
      <c r="AV26" s="12" t="s">
        <v>133</v>
      </c>
      <c r="AW26" s="12" t="s">
        <v>83</v>
      </c>
      <c r="AX26" s="12" t="s">
        <v>83</v>
      </c>
      <c r="AY26" s="12" t="s">
        <v>79</v>
      </c>
      <c r="AZ26" s="12">
        <v>2.0499999999999998</v>
      </c>
      <c r="BA26" s="12" t="s">
        <v>83</v>
      </c>
      <c r="BB26" s="12" t="s">
        <v>84</v>
      </c>
      <c r="BC26" s="12" t="s">
        <v>79</v>
      </c>
      <c r="BD26" s="12">
        <v>15.3</v>
      </c>
      <c r="BE26" s="12" t="s">
        <v>84</v>
      </c>
      <c r="BF26" s="12">
        <v>18.5</v>
      </c>
      <c r="BG26" s="12" t="s">
        <v>84</v>
      </c>
      <c r="BH26" s="12" t="s">
        <v>85</v>
      </c>
      <c r="BI26" s="12" t="s">
        <v>82</v>
      </c>
      <c r="BJ26" s="12" t="s">
        <v>86</v>
      </c>
      <c r="BK26" s="12" t="s">
        <v>87</v>
      </c>
      <c r="BL26" s="12">
        <v>47</v>
      </c>
      <c r="BM26" s="12">
        <f t="shared" si="1"/>
        <v>183.12</v>
      </c>
      <c r="BN26" s="12">
        <f t="shared" si="2"/>
        <v>3.09</v>
      </c>
      <c r="BO26" s="12">
        <f t="shared" si="3"/>
        <v>50.4</v>
      </c>
      <c r="BP26" s="12">
        <f t="shared" si="5"/>
        <v>27.4</v>
      </c>
      <c r="BQ26" s="12">
        <f t="shared" si="4"/>
        <v>176.85</v>
      </c>
      <c r="BR26" s="12">
        <f t="shared" si="6"/>
        <v>0</v>
      </c>
      <c r="BS26" s="12">
        <v>5.03</v>
      </c>
      <c r="BT26" s="12">
        <v>75.16</v>
      </c>
      <c r="BU26" s="12">
        <v>0</v>
      </c>
      <c r="BV26" s="12">
        <v>8.1999999999999993</v>
      </c>
      <c r="BW26" s="12">
        <v>264.01</v>
      </c>
      <c r="BX26" s="12">
        <v>257.04000000000002</v>
      </c>
      <c r="BY26" s="12">
        <v>1.03</v>
      </c>
      <c r="BZ26" s="12">
        <v>15705</v>
      </c>
      <c r="CA26" s="12">
        <v>1.04</v>
      </c>
      <c r="CB26" s="12">
        <v>0.34200000000000003</v>
      </c>
      <c r="CC26" s="12" t="s">
        <v>131</v>
      </c>
      <c r="CD26" s="12" t="s">
        <v>1308</v>
      </c>
      <c r="CE26" s="12">
        <v>741.6</v>
      </c>
      <c r="CF26" s="12">
        <v>56.356679999999997</v>
      </c>
      <c r="CG26" s="12">
        <v>-120.01154</v>
      </c>
    </row>
    <row r="27" spans="1:85">
      <c r="A27" s="12">
        <v>28</v>
      </c>
      <c r="B27" s="12" t="s">
        <v>1301</v>
      </c>
      <c r="C27" s="12" t="s">
        <v>117</v>
      </c>
      <c r="D27" s="12" t="s">
        <v>74</v>
      </c>
      <c r="F27" s="12" t="s">
        <v>1289</v>
      </c>
      <c r="G27" s="12" t="s">
        <v>1302</v>
      </c>
      <c r="H27" s="12" t="s">
        <v>98</v>
      </c>
      <c r="I27" s="12" t="s">
        <v>134</v>
      </c>
      <c r="J27" s="14">
        <v>44749</v>
      </c>
      <c r="K27" s="12" t="s">
        <v>135</v>
      </c>
      <c r="L27" s="12" t="s">
        <v>77</v>
      </c>
      <c r="O27" s="12" t="s">
        <v>78</v>
      </c>
      <c r="P27" s="12">
        <v>8.7100000000000009</v>
      </c>
      <c r="Q27" s="12">
        <v>17667.8</v>
      </c>
      <c r="R27" s="12">
        <v>783</v>
      </c>
      <c r="S27" s="12">
        <v>304</v>
      </c>
      <c r="T27" s="12">
        <v>3520</v>
      </c>
      <c r="U27" s="12">
        <v>105</v>
      </c>
      <c r="W27" s="12">
        <v>2510</v>
      </c>
      <c r="X27" s="12">
        <v>5080</v>
      </c>
      <c r="AA27" s="12">
        <v>0.13400000000000001</v>
      </c>
      <c r="AB27" s="12">
        <v>118</v>
      </c>
      <c r="AC27" s="12">
        <v>461.6</v>
      </c>
      <c r="AD27" s="12">
        <v>0</v>
      </c>
      <c r="AE27" s="12">
        <v>129</v>
      </c>
      <c r="AF27" s="12">
        <v>129</v>
      </c>
      <c r="AG27" s="12">
        <v>0</v>
      </c>
      <c r="AH27" s="12">
        <v>39.299999999999997</v>
      </c>
      <c r="AI27" s="12">
        <v>39.299999999999997</v>
      </c>
      <c r="AJ27" s="12">
        <v>575</v>
      </c>
      <c r="AK27" s="12">
        <v>3207</v>
      </c>
      <c r="AL27" s="12">
        <v>0</v>
      </c>
      <c r="AM27" s="9">
        <v>12647</v>
      </c>
      <c r="AN27" s="9" t="s">
        <v>1303</v>
      </c>
      <c r="AO27" s="12" t="s">
        <v>79</v>
      </c>
      <c r="AP27" s="12" t="s">
        <v>80</v>
      </c>
      <c r="AQ27" s="12" t="s">
        <v>81</v>
      </c>
      <c r="AS27" s="12" t="s">
        <v>82</v>
      </c>
      <c r="AT27" s="12">
        <v>36.200000000000003</v>
      </c>
      <c r="AU27" s="12" t="s">
        <v>82</v>
      </c>
      <c r="AV27" s="12" t="s">
        <v>133</v>
      </c>
      <c r="AW27" s="12" t="s">
        <v>83</v>
      </c>
      <c r="AX27" s="12" t="s">
        <v>83</v>
      </c>
      <c r="AY27" s="12" t="s">
        <v>79</v>
      </c>
      <c r="AZ27" s="12">
        <v>1.87</v>
      </c>
      <c r="BA27" s="12" t="s">
        <v>83</v>
      </c>
      <c r="BB27" s="12" t="s">
        <v>84</v>
      </c>
      <c r="BC27" s="12" t="s">
        <v>79</v>
      </c>
      <c r="BD27" s="12">
        <v>17.7</v>
      </c>
      <c r="BE27" s="12" t="s">
        <v>84</v>
      </c>
      <c r="BF27" s="12">
        <v>18.2</v>
      </c>
      <c r="BG27" s="12" t="s">
        <v>84</v>
      </c>
      <c r="BH27" s="12" t="s">
        <v>85</v>
      </c>
      <c r="BI27" s="12" t="s">
        <v>82</v>
      </c>
      <c r="BJ27" s="12" t="s">
        <v>86</v>
      </c>
      <c r="BK27" s="12" t="s">
        <v>87</v>
      </c>
      <c r="BL27" s="12">
        <v>64</v>
      </c>
      <c r="BM27" s="12">
        <f t="shared" si="1"/>
        <v>153.11000000000001</v>
      </c>
      <c r="BN27" s="12">
        <f t="shared" si="2"/>
        <v>2.69</v>
      </c>
      <c r="BO27" s="12">
        <f t="shared" si="3"/>
        <v>39.07</v>
      </c>
      <c r="BP27" s="12">
        <f t="shared" si="5"/>
        <v>25.02</v>
      </c>
      <c r="BQ27" s="12">
        <f t="shared" si="4"/>
        <v>143.29</v>
      </c>
      <c r="BR27" s="12">
        <f t="shared" si="6"/>
        <v>0</v>
      </c>
      <c r="BS27" s="12">
        <v>7.57</v>
      </c>
      <c r="BT27" s="12">
        <v>52.26</v>
      </c>
      <c r="BU27" s="12">
        <v>3.93</v>
      </c>
      <c r="BV27" s="12">
        <v>8.6999999999999993</v>
      </c>
      <c r="BW27" s="12">
        <v>219.89</v>
      </c>
      <c r="BX27" s="12">
        <v>207.05</v>
      </c>
      <c r="BY27" s="12">
        <v>1.06</v>
      </c>
      <c r="BZ27" s="12">
        <v>12647</v>
      </c>
      <c r="CA27" s="12">
        <v>1.07</v>
      </c>
      <c r="CB27" s="12">
        <v>0.41799999999999998</v>
      </c>
      <c r="CC27" s="12" t="s">
        <v>134</v>
      </c>
      <c r="CD27" s="12" t="s">
        <v>1309</v>
      </c>
      <c r="CE27" s="12">
        <v>687</v>
      </c>
      <c r="CF27" s="12">
        <v>56.361249999999998</v>
      </c>
      <c r="CG27" s="12">
        <v>-120.11122</v>
      </c>
    </row>
    <row r="28" spans="1:85">
      <c r="A28" s="12">
        <v>29</v>
      </c>
      <c r="B28" s="12" t="s">
        <v>1301</v>
      </c>
      <c r="C28" s="12" t="s">
        <v>117</v>
      </c>
      <c r="D28" s="12" t="s">
        <v>74</v>
      </c>
      <c r="E28" s="12" t="s">
        <v>89</v>
      </c>
      <c r="F28" s="12" t="s">
        <v>1289</v>
      </c>
      <c r="G28" s="12" t="s">
        <v>1302</v>
      </c>
      <c r="H28" s="12" t="s">
        <v>98</v>
      </c>
      <c r="I28" s="12" t="s">
        <v>134</v>
      </c>
      <c r="J28" s="14">
        <v>44749</v>
      </c>
      <c r="K28" s="12" t="s">
        <v>136</v>
      </c>
      <c r="L28" s="12" t="s">
        <v>77</v>
      </c>
      <c r="O28" s="12" t="s">
        <v>78</v>
      </c>
      <c r="P28" s="12">
        <v>8.66</v>
      </c>
      <c r="Q28" s="12">
        <v>17605.599999999999</v>
      </c>
      <c r="R28" s="12">
        <v>787</v>
      </c>
      <c r="S28" s="12">
        <v>307</v>
      </c>
      <c r="T28" s="12">
        <v>3550</v>
      </c>
      <c r="U28" s="12">
        <v>106</v>
      </c>
      <c r="W28" s="12">
        <v>2540</v>
      </c>
      <c r="X28" s="12">
        <v>5070</v>
      </c>
      <c r="AA28" s="12">
        <v>0.11899999999999999</v>
      </c>
      <c r="AB28" s="12">
        <v>98</v>
      </c>
      <c r="AC28" s="12">
        <v>563.20000000000005</v>
      </c>
      <c r="AD28" s="12">
        <v>0</v>
      </c>
      <c r="AE28" s="12">
        <v>130</v>
      </c>
      <c r="AF28" s="12">
        <v>130</v>
      </c>
      <c r="AG28" s="12">
        <v>0</v>
      </c>
      <c r="AH28" s="12">
        <v>39.6</v>
      </c>
      <c r="AI28" s="12">
        <v>39.6</v>
      </c>
      <c r="AJ28" s="12">
        <v>625</v>
      </c>
      <c r="AK28" s="12">
        <v>3229</v>
      </c>
      <c r="AL28" s="12">
        <v>0</v>
      </c>
      <c r="AM28" s="9">
        <v>12735</v>
      </c>
      <c r="AN28" s="9" t="s">
        <v>1303</v>
      </c>
      <c r="AO28" s="12" t="s">
        <v>79</v>
      </c>
      <c r="AP28" s="12" t="s">
        <v>80</v>
      </c>
      <c r="AQ28" s="12" t="s">
        <v>81</v>
      </c>
      <c r="AS28" s="12" t="s">
        <v>82</v>
      </c>
      <c r="AT28" s="12">
        <v>36.1</v>
      </c>
      <c r="AU28" s="12" t="s">
        <v>82</v>
      </c>
      <c r="AV28" s="12" t="s">
        <v>119</v>
      </c>
      <c r="AW28" s="12" t="s">
        <v>83</v>
      </c>
      <c r="AX28" s="12" t="s">
        <v>83</v>
      </c>
      <c r="AY28" s="12" t="s">
        <v>79</v>
      </c>
      <c r="AZ28" s="12">
        <v>1.94</v>
      </c>
      <c r="BA28" s="12" t="s">
        <v>83</v>
      </c>
      <c r="BB28" s="12" t="s">
        <v>84</v>
      </c>
      <c r="BC28" s="12" t="s">
        <v>79</v>
      </c>
      <c r="BD28" s="12">
        <v>17.899999999999999</v>
      </c>
      <c r="BE28" s="12" t="s">
        <v>84</v>
      </c>
      <c r="BF28" s="12">
        <v>18.2</v>
      </c>
      <c r="BG28" s="12" t="s">
        <v>84</v>
      </c>
      <c r="BH28" s="12" t="s">
        <v>85</v>
      </c>
      <c r="BI28" s="12" t="s">
        <v>82</v>
      </c>
      <c r="BJ28" s="12" t="s">
        <v>86</v>
      </c>
      <c r="BK28" s="12" t="s">
        <v>87</v>
      </c>
      <c r="BL28" s="12">
        <v>61</v>
      </c>
      <c r="BM28" s="12">
        <f t="shared" si="1"/>
        <v>154.41</v>
      </c>
      <c r="BN28" s="12">
        <f t="shared" si="2"/>
        <v>2.71</v>
      </c>
      <c r="BO28" s="12">
        <f t="shared" si="3"/>
        <v>39.270000000000003</v>
      </c>
      <c r="BP28" s="12">
        <f t="shared" si="5"/>
        <v>25.26</v>
      </c>
      <c r="BQ28" s="12">
        <f t="shared" si="4"/>
        <v>143.01</v>
      </c>
      <c r="BR28" s="12">
        <f t="shared" si="6"/>
        <v>0</v>
      </c>
      <c r="BS28" s="12">
        <v>9.23</v>
      </c>
      <c r="BT28" s="12">
        <v>52.88</v>
      </c>
      <c r="BU28" s="12">
        <v>3.27</v>
      </c>
      <c r="BV28" s="12">
        <v>8.6999999999999993</v>
      </c>
      <c r="BW28" s="12">
        <v>221.65</v>
      </c>
      <c r="BX28" s="12">
        <v>208.39</v>
      </c>
      <c r="BY28" s="12">
        <v>1.06</v>
      </c>
      <c r="BZ28" s="12">
        <v>12735</v>
      </c>
      <c r="CA28" s="12">
        <v>1.08</v>
      </c>
      <c r="CB28" s="12">
        <v>0.40699999999999997</v>
      </c>
      <c r="CC28" s="12" t="s">
        <v>134</v>
      </c>
      <c r="CD28" s="12" t="s">
        <v>1309</v>
      </c>
      <c r="CE28" s="12">
        <v>687</v>
      </c>
      <c r="CF28" s="12">
        <v>56.361249999999998</v>
      </c>
      <c r="CG28" s="12">
        <v>-120.11122</v>
      </c>
    </row>
    <row r="29" spans="1:85">
      <c r="A29" s="12">
        <v>30</v>
      </c>
      <c r="B29" s="12" t="s">
        <v>1301</v>
      </c>
      <c r="C29" s="12" t="s">
        <v>117</v>
      </c>
      <c r="D29" s="12" t="s">
        <v>74</v>
      </c>
      <c r="F29" s="12" t="s">
        <v>1289</v>
      </c>
      <c r="G29" s="12" t="s">
        <v>1302</v>
      </c>
      <c r="H29" s="12" t="s">
        <v>98</v>
      </c>
      <c r="I29" s="12" t="s">
        <v>137</v>
      </c>
      <c r="J29" s="14">
        <v>44749</v>
      </c>
      <c r="K29" s="12" t="s">
        <v>138</v>
      </c>
      <c r="L29" s="12" t="s">
        <v>77</v>
      </c>
      <c r="O29" s="12" t="s">
        <v>78</v>
      </c>
      <c r="P29" s="12">
        <v>8.6300000000000008</v>
      </c>
      <c r="Q29" s="12">
        <v>17699.099999999999</v>
      </c>
      <c r="R29" s="12">
        <v>778</v>
      </c>
      <c r="S29" s="12">
        <v>304</v>
      </c>
      <c r="T29" s="12">
        <v>3490</v>
      </c>
      <c r="U29" s="12">
        <v>104</v>
      </c>
      <c r="W29" s="12">
        <v>2550</v>
      </c>
      <c r="X29" s="12">
        <v>5050</v>
      </c>
      <c r="AA29" s="12">
        <v>8.2000000000000003E-2</v>
      </c>
      <c r="AB29" s="12">
        <v>90</v>
      </c>
      <c r="AC29" s="12">
        <v>447.3</v>
      </c>
      <c r="AD29" s="12">
        <v>0</v>
      </c>
      <c r="AE29" s="12">
        <v>152</v>
      </c>
      <c r="AF29" s="12">
        <v>152</v>
      </c>
      <c r="AG29" s="12">
        <v>0</v>
      </c>
      <c r="AH29" s="12">
        <v>46.3</v>
      </c>
      <c r="AI29" s="12">
        <v>46.3</v>
      </c>
      <c r="AJ29" s="12">
        <v>516.66999999999996</v>
      </c>
      <c r="AK29" s="12">
        <v>3195</v>
      </c>
      <c r="AL29" s="12">
        <v>0</v>
      </c>
      <c r="AM29" s="9">
        <v>12586</v>
      </c>
      <c r="AN29" s="9" t="s">
        <v>1303</v>
      </c>
      <c r="AO29" s="12" t="s">
        <v>79</v>
      </c>
      <c r="AP29" s="12" t="s">
        <v>80</v>
      </c>
      <c r="AQ29" s="12" t="s">
        <v>81</v>
      </c>
      <c r="AS29" s="12" t="s">
        <v>82</v>
      </c>
      <c r="AT29" s="12">
        <v>38</v>
      </c>
      <c r="AU29" s="12" t="s">
        <v>82</v>
      </c>
      <c r="AV29" s="12" t="s">
        <v>82</v>
      </c>
      <c r="AW29" s="12" t="s">
        <v>83</v>
      </c>
      <c r="AX29" s="12" t="s">
        <v>83</v>
      </c>
      <c r="AY29" s="12" t="s">
        <v>79</v>
      </c>
      <c r="AZ29" s="12">
        <v>1.96</v>
      </c>
      <c r="BA29" s="12" t="s">
        <v>83</v>
      </c>
      <c r="BB29" s="12" t="s">
        <v>84</v>
      </c>
      <c r="BC29" s="12" t="s">
        <v>79</v>
      </c>
      <c r="BD29" s="12">
        <v>18.8</v>
      </c>
      <c r="BE29" s="12" t="s">
        <v>84</v>
      </c>
      <c r="BF29" s="12">
        <v>18.7</v>
      </c>
      <c r="BG29" s="12" t="s">
        <v>84</v>
      </c>
      <c r="BH29" s="12" t="s">
        <v>85</v>
      </c>
      <c r="BI29" s="12" t="s">
        <v>82</v>
      </c>
      <c r="BJ29" s="12" t="s">
        <v>86</v>
      </c>
      <c r="BK29" s="12" t="s">
        <v>139</v>
      </c>
      <c r="BL29" s="12">
        <v>33</v>
      </c>
      <c r="BM29" s="12">
        <f t="shared" si="1"/>
        <v>151.81</v>
      </c>
      <c r="BN29" s="12">
        <f t="shared" si="2"/>
        <v>2.66</v>
      </c>
      <c r="BO29" s="12">
        <f t="shared" si="3"/>
        <v>38.82</v>
      </c>
      <c r="BP29" s="12">
        <f t="shared" si="5"/>
        <v>25.02</v>
      </c>
      <c r="BQ29" s="12">
        <f t="shared" si="4"/>
        <v>142.44</v>
      </c>
      <c r="BR29" s="12">
        <f t="shared" si="6"/>
        <v>0</v>
      </c>
      <c r="BS29" s="12">
        <v>7.33</v>
      </c>
      <c r="BT29" s="12">
        <v>53.09</v>
      </c>
      <c r="BU29" s="12">
        <v>3</v>
      </c>
      <c r="BV29" s="12">
        <v>8.6</v>
      </c>
      <c r="BW29" s="12">
        <v>218.31</v>
      </c>
      <c r="BX29" s="12">
        <v>205.86</v>
      </c>
      <c r="BY29" s="12">
        <v>1.06</v>
      </c>
      <c r="BZ29" s="12">
        <v>12586</v>
      </c>
      <c r="CA29" s="12">
        <v>1.07</v>
      </c>
      <c r="CB29" s="12">
        <v>0.41399999999999998</v>
      </c>
      <c r="CC29" s="12" t="s">
        <v>137</v>
      </c>
      <c r="CD29" s="12" t="s">
        <v>1310</v>
      </c>
      <c r="CE29" s="12">
        <v>679.6</v>
      </c>
      <c r="CF29" s="12">
        <v>56.346829999999997</v>
      </c>
      <c r="CG29" s="12">
        <v>-120.13354</v>
      </c>
    </row>
    <row r="30" spans="1:85">
      <c r="A30" s="12">
        <v>31</v>
      </c>
      <c r="B30" s="12" t="s">
        <v>1301</v>
      </c>
      <c r="C30" s="12" t="s">
        <v>117</v>
      </c>
      <c r="D30" s="12" t="s">
        <v>74</v>
      </c>
      <c r="E30" s="12" t="s">
        <v>89</v>
      </c>
      <c r="F30" s="12" t="s">
        <v>1289</v>
      </c>
      <c r="G30" s="12" t="s">
        <v>1302</v>
      </c>
      <c r="H30" s="12" t="s">
        <v>98</v>
      </c>
      <c r="I30" s="12" t="s">
        <v>137</v>
      </c>
      <c r="J30" s="14">
        <v>44749</v>
      </c>
      <c r="K30" s="12" t="s">
        <v>140</v>
      </c>
      <c r="L30" s="12" t="s">
        <v>77</v>
      </c>
      <c r="O30" s="12" t="s">
        <v>78</v>
      </c>
      <c r="P30" s="12">
        <v>8.66</v>
      </c>
      <c r="Q30" s="12">
        <v>17921.099999999999</v>
      </c>
      <c r="R30" s="12">
        <v>772</v>
      </c>
      <c r="S30" s="12">
        <v>294</v>
      </c>
      <c r="T30" s="12">
        <v>3560</v>
      </c>
      <c r="U30" s="12">
        <v>101</v>
      </c>
      <c r="W30" s="12">
        <v>2530</v>
      </c>
      <c r="X30" s="12">
        <v>5020</v>
      </c>
      <c r="AA30" s="12">
        <v>7.4999999999999997E-2</v>
      </c>
      <c r="AB30" s="12">
        <v>96</v>
      </c>
      <c r="AC30" s="12">
        <v>542.9</v>
      </c>
      <c r="AD30" s="12">
        <v>0</v>
      </c>
      <c r="AE30" s="12">
        <v>128</v>
      </c>
      <c r="AF30" s="12">
        <v>128</v>
      </c>
      <c r="AG30" s="12">
        <v>0</v>
      </c>
      <c r="AH30" s="12">
        <v>39</v>
      </c>
      <c r="AI30" s="12">
        <v>39</v>
      </c>
      <c r="AJ30" s="12">
        <v>605</v>
      </c>
      <c r="AK30" s="12">
        <v>3138</v>
      </c>
      <c r="AL30" s="12">
        <v>0</v>
      </c>
      <c r="AM30" s="9">
        <v>12640</v>
      </c>
      <c r="AN30" s="9" t="s">
        <v>1303</v>
      </c>
      <c r="AO30" s="12" t="s">
        <v>141</v>
      </c>
      <c r="AP30" s="12" t="s">
        <v>80</v>
      </c>
      <c r="AQ30" s="12" t="s">
        <v>81</v>
      </c>
      <c r="AS30" s="12" t="s">
        <v>82</v>
      </c>
      <c r="AT30" s="12">
        <v>39.6</v>
      </c>
      <c r="AU30" s="12" t="s">
        <v>82</v>
      </c>
      <c r="AV30" s="12" t="s">
        <v>133</v>
      </c>
      <c r="AW30" s="12" t="s">
        <v>83</v>
      </c>
      <c r="AX30" s="12" t="s">
        <v>83</v>
      </c>
      <c r="AY30" s="12" t="s">
        <v>79</v>
      </c>
      <c r="AZ30" s="12">
        <v>2.13</v>
      </c>
      <c r="BA30" s="12" t="s">
        <v>83</v>
      </c>
      <c r="BB30" s="12" t="s">
        <v>84</v>
      </c>
      <c r="BC30" s="12" t="s">
        <v>79</v>
      </c>
      <c r="BD30" s="12">
        <v>19.7</v>
      </c>
      <c r="BE30" s="12" t="s">
        <v>84</v>
      </c>
      <c r="BF30" s="12">
        <v>20</v>
      </c>
      <c r="BG30" s="12" t="s">
        <v>84</v>
      </c>
      <c r="BH30" s="12" t="s">
        <v>85</v>
      </c>
      <c r="BI30" s="12" t="s">
        <v>82</v>
      </c>
      <c r="BJ30" s="12" t="s">
        <v>86</v>
      </c>
      <c r="BK30" s="12" t="s">
        <v>109</v>
      </c>
      <c r="BL30" s="12">
        <v>35</v>
      </c>
      <c r="BM30" s="12">
        <f t="shared" si="1"/>
        <v>154.85</v>
      </c>
      <c r="BN30" s="12">
        <f t="shared" si="2"/>
        <v>2.58</v>
      </c>
      <c r="BO30" s="12">
        <f t="shared" si="3"/>
        <v>38.520000000000003</v>
      </c>
      <c r="BP30" s="12">
        <f t="shared" si="5"/>
        <v>24.19</v>
      </c>
      <c r="BQ30" s="12">
        <f t="shared" si="4"/>
        <v>141.6</v>
      </c>
      <c r="BR30" s="12">
        <f t="shared" si="6"/>
        <v>0</v>
      </c>
      <c r="BS30" s="12">
        <v>8.9</v>
      </c>
      <c r="BT30" s="12">
        <v>52.67</v>
      </c>
      <c r="BU30" s="12">
        <v>3.2</v>
      </c>
      <c r="BV30" s="12">
        <v>8.6999999999999993</v>
      </c>
      <c r="BW30" s="12">
        <v>220.14</v>
      </c>
      <c r="BX30" s="12">
        <v>206.37</v>
      </c>
      <c r="BY30" s="12">
        <v>1.07</v>
      </c>
      <c r="BZ30" s="12">
        <v>12640</v>
      </c>
      <c r="CA30" s="12">
        <v>1.0900000000000001</v>
      </c>
      <c r="CB30" s="12">
        <v>0.39300000000000002</v>
      </c>
      <c r="CC30" s="12" t="s">
        <v>137</v>
      </c>
      <c r="CD30" s="12" t="s">
        <v>1310</v>
      </c>
      <c r="CE30" s="12">
        <v>679.6</v>
      </c>
      <c r="CF30" s="12">
        <v>56.346829999999997</v>
      </c>
      <c r="CG30" s="12">
        <v>-120.13354</v>
      </c>
    </row>
    <row r="31" spans="1:85">
      <c r="A31" s="12">
        <v>32</v>
      </c>
      <c r="B31" s="12" t="s">
        <v>1301</v>
      </c>
      <c r="C31" s="12" t="s">
        <v>143</v>
      </c>
      <c r="D31" s="9" t="s">
        <v>1311</v>
      </c>
      <c r="F31" s="12" t="s">
        <v>1289</v>
      </c>
      <c r="G31" s="12" t="s">
        <v>1302</v>
      </c>
      <c r="H31" s="12" t="s">
        <v>98</v>
      </c>
      <c r="I31" s="12" t="s">
        <v>142</v>
      </c>
      <c r="J31" s="14">
        <v>44749</v>
      </c>
      <c r="K31" s="12" t="s">
        <v>145</v>
      </c>
      <c r="L31" s="12" t="s">
        <v>77</v>
      </c>
      <c r="O31" s="12" t="s">
        <v>78</v>
      </c>
      <c r="P31" s="12">
        <v>8.2799999999999994</v>
      </c>
      <c r="Q31" s="12">
        <v>13495.3</v>
      </c>
      <c r="R31" s="12">
        <v>34.299999999999997</v>
      </c>
      <c r="S31" s="12">
        <v>24.9</v>
      </c>
      <c r="T31" s="12">
        <v>3700</v>
      </c>
      <c r="U31" s="12">
        <v>66.599999999999994</v>
      </c>
      <c r="V31" s="12">
        <v>0.4</v>
      </c>
      <c r="W31" s="12">
        <v>16.600000000000001</v>
      </c>
      <c r="X31" s="12">
        <v>2790</v>
      </c>
      <c r="AA31" s="12">
        <v>0.19600000000000001</v>
      </c>
      <c r="AB31" s="12">
        <v>0</v>
      </c>
      <c r="AC31" s="12">
        <v>5473.7</v>
      </c>
      <c r="AD31" s="12">
        <v>0</v>
      </c>
      <c r="AE31" s="12">
        <v>96.6</v>
      </c>
      <c r="AF31" s="12">
        <v>96.6</v>
      </c>
      <c r="AG31" s="12">
        <v>0</v>
      </c>
      <c r="AH31" s="12">
        <v>29.5</v>
      </c>
      <c r="AI31" s="12">
        <v>29.5</v>
      </c>
      <c r="AJ31" s="12">
        <v>4486.67</v>
      </c>
      <c r="AK31" s="12">
        <v>188</v>
      </c>
      <c r="AL31" s="12">
        <v>0</v>
      </c>
      <c r="AM31" s="12">
        <v>9324</v>
      </c>
      <c r="AO31" s="12" t="s">
        <v>79</v>
      </c>
      <c r="AP31" s="12" t="s">
        <v>80</v>
      </c>
      <c r="AQ31" s="12" t="s">
        <v>81</v>
      </c>
      <c r="AR31" s="12">
        <v>4.55</v>
      </c>
      <c r="AS31" s="12" t="s">
        <v>82</v>
      </c>
      <c r="AT31" s="12">
        <v>4.3499999999999996</v>
      </c>
      <c r="AU31" s="12" t="s">
        <v>82</v>
      </c>
      <c r="AV31" s="12" t="s">
        <v>82</v>
      </c>
      <c r="AW31" s="12" t="s">
        <v>83</v>
      </c>
      <c r="AX31" s="12" t="s">
        <v>83</v>
      </c>
      <c r="AY31" s="12" t="s">
        <v>79</v>
      </c>
      <c r="AZ31" s="12">
        <v>3.86</v>
      </c>
      <c r="BA31" s="12" t="s">
        <v>83</v>
      </c>
      <c r="BB31" s="12" t="s">
        <v>84</v>
      </c>
      <c r="BC31" s="12" t="s">
        <v>79</v>
      </c>
      <c r="BD31" s="12">
        <v>10.7</v>
      </c>
      <c r="BE31" s="12" t="s">
        <v>84</v>
      </c>
      <c r="BF31" s="12">
        <v>5.31</v>
      </c>
      <c r="BG31" s="12" t="s">
        <v>84</v>
      </c>
      <c r="BH31" s="12" t="s">
        <v>85</v>
      </c>
      <c r="BI31" s="12" t="s">
        <v>82</v>
      </c>
      <c r="BJ31" s="12" t="s">
        <v>86</v>
      </c>
      <c r="BK31" s="12" t="s">
        <v>87</v>
      </c>
      <c r="BL31" s="12">
        <v>248</v>
      </c>
      <c r="BM31" s="12">
        <f t="shared" si="1"/>
        <v>160.94</v>
      </c>
      <c r="BN31" s="12">
        <f t="shared" si="2"/>
        <v>1.7</v>
      </c>
      <c r="BO31" s="12">
        <f t="shared" si="3"/>
        <v>1.71</v>
      </c>
      <c r="BP31" s="12">
        <f t="shared" si="5"/>
        <v>2.0499999999999998</v>
      </c>
      <c r="BQ31" s="12">
        <f t="shared" si="4"/>
        <v>78.7</v>
      </c>
      <c r="BR31" s="12">
        <f t="shared" si="6"/>
        <v>0</v>
      </c>
      <c r="BS31" s="12">
        <v>89.71</v>
      </c>
      <c r="BT31" s="12">
        <v>0.35</v>
      </c>
      <c r="BU31" s="12">
        <v>0</v>
      </c>
      <c r="BV31" s="12">
        <v>8.3000000000000007</v>
      </c>
      <c r="BW31" s="12">
        <v>166.4</v>
      </c>
      <c r="BX31" s="12">
        <v>168.76</v>
      </c>
      <c r="BY31" s="12">
        <v>0.99</v>
      </c>
      <c r="BZ31" s="12">
        <v>9324</v>
      </c>
      <c r="CA31" s="12">
        <v>2.04</v>
      </c>
      <c r="CB31" s="12">
        <v>2.3E-2</v>
      </c>
      <c r="CC31" s="12" t="s">
        <v>142</v>
      </c>
      <c r="CD31" s="12" t="s">
        <v>1312</v>
      </c>
      <c r="CE31" s="12">
        <v>719.1</v>
      </c>
      <c r="CF31" s="12">
        <v>56.315240000000003</v>
      </c>
      <c r="CG31" s="12">
        <v>-120.20626</v>
      </c>
    </row>
    <row r="32" spans="1:85">
      <c r="A32" s="12">
        <v>33</v>
      </c>
      <c r="B32" s="12" t="s">
        <v>1301</v>
      </c>
      <c r="C32" s="12" t="s">
        <v>143</v>
      </c>
      <c r="D32" s="9" t="s">
        <v>1311</v>
      </c>
      <c r="E32" s="12" t="s">
        <v>89</v>
      </c>
      <c r="F32" s="12" t="s">
        <v>1289</v>
      </c>
      <c r="G32" s="12" t="s">
        <v>1302</v>
      </c>
      <c r="H32" s="12" t="s">
        <v>98</v>
      </c>
      <c r="I32" s="12" t="s">
        <v>142</v>
      </c>
      <c r="J32" s="14">
        <v>44749</v>
      </c>
      <c r="K32" s="12" t="s">
        <v>146</v>
      </c>
      <c r="L32" s="12" t="s">
        <v>77</v>
      </c>
      <c r="O32" s="12" t="s">
        <v>78</v>
      </c>
      <c r="P32" s="12">
        <v>8.19</v>
      </c>
      <c r="Q32" s="12">
        <v>13495.3</v>
      </c>
      <c r="R32" s="12">
        <v>28.5</v>
      </c>
      <c r="S32" s="12">
        <v>24.3</v>
      </c>
      <c r="T32" s="12">
        <v>3730</v>
      </c>
      <c r="U32" s="12">
        <v>71.5</v>
      </c>
      <c r="V32" s="12">
        <v>0.5</v>
      </c>
      <c r="W32" s="12">
        <v>6.4</v>
      </c>
      <c r="X32" s="12">
        <v>2760</v>
      </c>
      <c r="AA32" s="12">
        <v>0.189</v>
      </c>
      <c r="AB32" s="12">
        <v>0</v>
      </c>
      <c r="AC32" s="12">
        <v>5443.2</v>
      </c>
      <c r="AD32" s="12">
        <v>0</v>
      </c>
      <c r="AE32" s="12">
        <v>89.3</v>
      </c>
      <c r="AF32" s="12">
        <v>89.3</v>
      </c>
      <c r="AG32" s="12">
        <v>0</v>
      </c>
      <c r="AH32" s="12">
        <v>27.2</v>
      </c>
      <c r="AI32" s="12">
        <v>27.2</v>
      </c>
      <c r="AJ32" s="12">
        <v>4461.67</v>
      </c>
      <c r="AK32" s="12">
        <v>171</v>
      </c>
      <c r="AL32" s="12">
        <v>0</v>
      </c>
      <c r="AM32" s="12">
        <v>9297</v>
      </c>
      <c r="AO32" s="12" t="s">
        <v>79</v>
      </c>
      <c r="AP32" s="12" t="s">
        <v>80</v>
      </c>
      <c r="AQ32" s="12" t="s">
        <v>81</v>
      </c>
      <c r="AR32" s="12">
        <v>4.5199999999999996</v>
      </c>
      <c r="AS32" s="12" t="s">
        <v>82</v>
      </c>
      <c r="AT32" s="12">
        <v>4.1500000000000004</v>
      </c>
      <c r="AU32" s="12" t="s">
        <v>82</v>
      </c>
      <c r="AV32" s="12" t="s">
        <v>82</v>
      </c>
      <c r="AW32" s="12" t="s">
        <v>83</v>
      </c>
      <c r="AX32" s="12" t="s">
        <v>83</v>
      </c>
      <c r="AY32" s="12" t="s">
        <v>79</v>
      </c>
      <c r="AZ32" s="12">
        <v>3.79</v>
      </c>
      <c r="BA32" s="12" t="s">
        <v>83</v>
      </c>
      <c r="BB32" s="12" t="s">
        <v>84</v>
      </c>
      <c r="BC32" s="12" t="s">
        <v>79</v>
      </c>
      <c r="BD32" s="12">
        <v>10.6</v>
      </c>
      <c r="BE32" s="12" t="s">
        <v>84</v>
      </c>
      <c r="BF32" s="12">
        <v>5.19</v>
      </c>
      <c r="BG32" s="12" t="s">
        <v>84</v>
      </c>
      <c r="BH32" s="12" t="s">
        <v>85</v>
      </c>
      <c r="BI32" s="12" t="s">
        <v>82</v>
      </c>
      <c r="BJ32" s="12" t="s">
        <v>86</v>
      </c>
      <c r="BK32" s="12" t="s">
        <v>87</v>
      </c>
      <c r="BL32" s="12">
        <v>197</v>
      </c>
      <c r="BM32" s="12">
        <f t="shared" si="1"/>
        <v>162.24</v>
      </c>
      <c r="BN32" s="12">
        <f t="shared" si="2"/>
        <v>1.83</v>
      </c>
      <c r="BO32" s="12">
        <f t="shared" si="3"/>
        <v>1.42</v>
      </c>
      <c r="BP32" s="12">
        <f t="shared" si="5"/>
        <v>2</v>
      </c>
      <c r="BQ32" s="12">
        <f t="shared" si="4"/>
        <v>77.849999999999994</v>
      </c>
      <c r="BR32" s="12">
        <f t="shared" si="6"/>
        <v>0</v>
      </c>
      <c r="BS32" s="12">
        <v>89.21</v>
      </c>
      <c r="BT32" s="12">
        <v>0.13</v>
      </c>
      <c r="BU32" s="12">
        <v>0</v>
      </c>
      <c r="BV32" s="12">
        <v>8.1999999999999993</v>
      </c>
      <c r="BW32" s="12">
        <v>167.49</v>
      </c>
      <c r="BX32" s="12">
        <v>167.19</v>
      </c>
      <c r="BY32" s="12">
        <v>1</v>
      </c>
      <c r="BZ32" s="12">
        <v>9297</v>
      </c>
      <c r="CA32" s="12">
        <v>2.08</v>
      </c>
      <c r="CB32" s="12">
        <v>2.1999999999999999E-2</v>
      </c>
      <c r="CC32" s="12" t="s">
        <v>142</v>
      </c>
      <c r="CD32" s="12" t="s">
        <v>1312</v>
      </c>
      <c r="CE32" s="12">
        <v>719.1</v>
      </c>
      <c r="CF32" s="12">
        <v>56.315240000000003</v>
      </c>
      <c r="CG32" s="12">
        <v>-120.20626</v>
      </c>
    </row>
    <row r="33" spans="1:85">
      <c r="A33" s="12">
        <v>34</v>
      </c>
      <c r="B33" s="12" t="s">
        <v>1301</v>
      </c>
      <c r="C33" s="12" t="s">
        <v>117</v>
      </c>
      <c r="D33" s="12" t="s">
        <v>74</v>
      </c>
      <c r="F33" s="12" t="s">
        <v>1289</v>
      </c>
      <c r="G33" s="12" t="s">
        <v>1302</v>
      </c>
      <c r="H33" s="12" t="s">
        <v>98</v>
      </c>
      <c r="I33" s="12" t="s">
        <v>147</v>
      </c>
      <c r="J33" s="14">
        <v>44749</v>
      </c>
      <c r="K33" s="12" t="s">
        <v>148</v>
      </c>
      <c r="L33" s="12" t="s">
        <v>77</v>
      </c>
      <c r="O33" s="12" t="s">
        <v>78</v>
      </c>
      <c r="P33" s="12">
        <v>8.1199999999999992</v>
      </c>
      <c r="Q33" s="12">
        <v>7326</v>
      </c>
      <c r="R33" s="12">
        <v>599</v>
      </c>
      <c r="S33" s="12">
        <v>110</v>
      </c>
      <c r="T33" s="12">
        <v>996</v>
      </c>
      <c r="U33" s="12">
        <v>40.700000000000003</v>
      </c>
      <c r="W33" s="12">
        <v>1860</v>
      </c>
      <c r="X33" s="12">
        <v>1440</v>
      </c>
      <c r="AA33" s="12">
        <v>7.0000000000000001E-3</v>
      </c>
      <c r="AB33" s="12">
        <v>0</v>
      </c>
      <c r="AC33" s="12">
        <v>235.9</v>
      </c>
      <c r="AD33" s="12">
        <v>0</v>
      </c>
      <c r="AE33" s="12">
        <v>64.3</v>
      </c>
      <c r="AF33" s="12">
        <v>64.3</v>
      </c>
      <c r="AG33" s="12">
        <v>0</v>
      </c>
      <c r="AH33" s="12">
        <v>19.600000000000001</v>
      </c>
      <c r="AI33" s="12">
        <v>19.600000000000001</v>
      </c>
      <c r="AJ33" s="12">
        <v>193.33</v>
      </c>
      <c r="AK33" s="12">
        <v>1949</v>
      </c>
      <c r="AL33" s="12">
        <v>0</v>
      </c>
      <c r="AM33" s="9">
        <v>5161</v>
      </c>
      <c r="AN33" s="9" t="s">
        <v>1303</v>
      </c>
      <c r="AO33" s="12" t="s">
        <v>79</v>
      </c>
      <c r="AP33" s="12" t="s">
        <v>80</v>
      </c>
      <c r="AQ33" s="12" t="s">
        <v>81</v>
      </c>
      <c r="AS33" s="12" t="s">
        <v>82</v>
      </c>
      <c r="AT33" s="12">
        <v>16.100000000000001</v>
      </c>
      <c r="AU33" s="12" t="s">
        <v>82</v>
      </c>
      <c r="AV33" s="12" t="s">
        <v>82</v>
      </c>
      <c r="AW33" s="12" t="s">
        <v>83</v>
      </c>
      <c r="AX33" s="12" t="s">
        <v>83</v>
      </c>
      <c r="AY33" s="12" t="s">
        <v>79</v>
      </c>
      <c r="AZ33" s="12">
        <v>0.88</v>
      </c>
      <c r="BA33" s="12" t="s">
        <v>83</v>
      </c>
      <c r="BB33" s="12" t="s">
        <v>84</v>
      </c>
      <c r="BC33" s="12" t="s">
        <v>79</v>
      </c>
      <c r="BD33" s="12">
        <v>18.600000000000001</v>
      </c>
      <c r="BE33" s="12" t="s">
        <v>84</v>
      </c>
      <c r="BF33" s="12">
        <v>13.5</v>
      </c>
      <c r="BG33" s="12" t="s">
        <v>84</v>
      </c>
      <c r="BH33" s="12" t="s">
        <v>85</v>
      </c>
      <c r="BI33" s="12" t="s">
        <v>82</v>
      </c>
      <c r="BJ33" s="12" t="s">
        <v>86</v>
      </c>
      <c r="BK33" s="12" t="s">
        <v>87</v>
      </c>
      <c r="BL33" s="12">
        <v>32</v>
      </c>
      <c r="BM33" s="12">
        <f t="shared" si="1"/>
        <v>43.32</v>
      </c>
      <c r="BN33" s="12">
        <f t="shared" si="2"/>
        <v>1.04</v>
      </c>
      <c r="BO33" s="12">
        <f t="shared" si="3"/>
        <v>29.89</v>
      </c>
      <c r="BP33" s="12">
        <f t="shared" si="5"/>
        <v>9.0500000000000007</v>
      </c>
      <c r="BQ33" s="12">
        <f t="shared" si="4"/>
        <v>40.619999999999997</v>
      </c>
      <c r="BR33" s="12">
        <f t="shared" si="6"/>
        <v>0</v>
      </c>
      <c r="BS33" s="12">
        <v>3.87</v>
      </c>
      <c r="BT33" s="12">
        <v>38.72</v>
      </c>
      <c r="BU33" s="12">
        <v>0</v>
      </c>
      <c r="BV33" s="12">
        <v>8.1</v>
      </c>
      <c r="BW33" s="12">
        <v>83.3</v>
      </c>
      <c r="BX33" s="12">
        <v>83.21</v>
      </c>
      <c r="BY33" s="12">
        <v>1</v>
      </c>
      <c r="BZ33" s="12">
        <v>5161</v>
      </c>
      <c r="CA33" s="12">
        <v>1.07</v>
      </c>
      <c r="CB33" s="12">
        <v>0.21199999999999999</v>
      </c>
      <c r="CC33" s="12" t="s">
        <v>147</v>
      </c>
      <c r="CD33" s="12" t="s">
        <v>1313</v>
      </c>
      <c r="CE33" s="12">
        <v>730.6</v>
      </c>
      <c r="CF33" s="12">
        <v>56.412500000000001</v>
      </c>
      <c r="CG33" s="12">
        <v>-120.15958000000001</v>
      </c>
    </row>
    <row r="34" spans="1:85">
      <c r="A34" s="12">
        <v>35</v>
      </c>
      <c r="B34" s="12" t="s">
        <v>1301</v>
      </c>
      <c r="C34" s="12" t="s">
        <v>117</v>
      </c>
      <c r="D34" s="12" t="s">
        <v>74</v>
      </c>
      <c r="F34" s="12" t="s">
        <v>1289</v>
      </c>
      <c r="G34" s="12" t="s">
        <v>1302</v>
      </c>
      <c r="H34" s="12" t="s">
        <v>98</v>
      </c>
      <c r="I34" s="12" t="s">
        <v>147</v>
      </c>
      <c r="J34" s="14">
        <v>44749</v>
      </c>
      <c r="K34" s="12" t="s">
        <v>149</v>
      </c>
      <c r="L34" s="12" t="s">
        <v>77</v>
      </c>
      <c r="O34" s="12" t="s">
        <v>78</v>
      </c>
      <c r="P34" s="12">
        <v>8.1199999999999992</v>
      </c>
      <c r="Q34" s="12">
        <v>7315.3</v>
      </c>
      <c r="R34" s="12">
        <v>574</v>
      </c>
      <c r="S34" s="12">
        <v>117</v>
      </c>
      <c r="T34" s="12">
        <v>962</v>
      </c>
      <c r="U34" s="12">
        <v>39.799999999999997</v>
      </c>
      <c r="W34" s="12">
        <v>1850</v>
      </c>
      <c r="X34" s="12">
        <v>1420</v>
      </c>
      <c r="AA34" s="12">
        <v>7.0000000000000001E-3</v>
      </c>
      <c r="AB34" s="12">
        <v>0</v>
      </c>
      <c r="AC34" s="12">
        <v>242</v>
      </c>
      <c r="AD34" s="12">
        <v>0</v>
      </c>
      <c r="AE34" s="12">
        <v>57.6</v>
      </c>
      <c r="AF34" s="12">
        <v>57.6</v>
      </c>
      <c r="AG34" s="12">
        <v>0</v>
      </c>
      <c r="AH34" s="12">
        <v>17.600000000000001</v>
      </c>
      <c r="AI34" s="12">
        <v>17.600000000000001</v>
      </c>
      <c r="AJ34" s="12">
        <v>198.33</v>
      </c>
      <c r="AK34" s="12">
        <v>1915</v>
      </c>
      <c r="AL34" s="12">
        <v>0</v>
      </c>
      <c r="AM34" s="9">
        <v>5081</v>
      </c>
      <c r="AN34" s="9" t="s">
        <v>1303</v>
      </c>
      <c r="AO34" s="12" t="s">
        <v>79</v>
      </c>
      <c r="AP34" s="12" t="s">
        <v>80</v>
      </c>
      <c r="AQ34" s="12" t="s">
        <v>81</v>
      </c>
      <c r="AS34" s="12" t="s">
        <v>82</v>
      </c>
      <c r="AT34" s="12">
        <v>16.5</v>
      </c>
      <c r="AU34" s="12" t="s">
        <v>82</v>
      </c>
      <c r="AV34" s="12" t="s">
        <v>82</v>
      </c>
      <c r="AW34" s="12" t="s">
        <v>83</v>
      </c>
      <c r="AX34" s="12" t="s">
        <v>83</v>
      </c>
      <c r="AY34" s="12" t="s">
        <v>79</v>
      </c>
      <c r="AZ34" s="12">
        <v>0.85</v>
      </c>
      <c r="BA34" s="12" t="s">
        <v>83</v>
      </c>
      <c r="BB34" s="12" t="s">
        <v>84</v>
      </c>
      <c r="BC34" s="12" t="s">
        <v>79</v>
      </c>
      <c r="BD34" s="12">
        <v>19.100000000000001</v>
      </c>
      <c r="BE34" s="12" t="s">
        <v>84</v>
      </c>
      <c r="BF34" s="12">
        <v>13.4</v>
      </c>
      <c r="BG34" s="12" t="s">
        <v>84</v>
      </c>
      <c r="BH34" s="12" t="s">
        <v>85</v>
      </c>
      <c r="BI34" s="12" t="s">
        <v>82</v>
      </c>
      <c r="BJ34" s="12" t="s">
        <v>86</v>
      </c>
      <c r="BK34" s="12" t="s">
        <v>87</v>
      </c>
      <c r="BL34" s="12">
        <v>30</v>
      </c>
      <c r="BM34" s="12">
        <f t="shared" si="1"/>
        <v>41.84</v>
      </c>
      <c r="BN34" s="12">
        <f t="shared" si="2"/>
        <v>1.02</v>
      </c>
      <c r="BO34" s="12">
        <f t="shared" si="3"/>
        <v>28.64</v>
      </c>
      <c r="BP34" s="12">
        <f t="shared" si="5"/>
        <v>9.6300000000000008</v>
      </c>
      <c r="BQ34" s="12">
        <f t="shared" si="4"/>
        <v>40.049999999999997</v>
      </c>
      <c r="BR34" s="12">
        <f t="shared" si="6"/>
        <v>0</v>
      </c>
      <c r="BS34" s="12">
        <v>3.97</v>
      </c>
      <c r="BT34" s="12">
        <v>38.520000000000003</v>
      </c>
      <c r="BU34" s="12">
        <v>0</v>
      </c>
      <c r="BV34" s="12">
        <v>8.1</v>
      </c>
      <c r="BW34" s="12">
        <v>81.13</v>
      </c>
      <c r="BX34" s="12">
        <v>82.54</v>
      </c>
      <c r="BY34" s="12">
        <v>0.98</v>
      </c>
      <c r="BZ34" s="12">
        <v>5081</v>
      </c>
      <c r="CA34" s="12">
        <v>1.04</v>
      </c>
      <c r="CB34" s="12">
        <v>0.22700000000000001</v>
      </c>
      <c r="CC34" s="12" t="s">
        <v>147</v>
      </c>
      <c r="CD34" s="12" t="s">
        <v>1313</v>
      </c>
      <c r="CE34" s="12">
        <v>730.6</v>
      </c>
      <c r="CF34" s="12">
        <v>56.412500000000001</v>
      </c>
      <c r="CG34" s="12">
        <v>-120.15958000000001</v>
      </c>
    </row>
    <row r="35" spans="1:85">
      <c r="A35" s="12">
        <v>36</v>
      </c>
      <c r="B35" s="12" t="s">
        <v>1314</v>
      </c>
      <c r="C35" s="12" t="s">
        <v>143</v>
      </c>
      <c r="D35" s="9" t="s">
        <v>1311</v>
      </c>
      <c r="F35" s="12" t="s">
        <v>1268</v>
      </c>
      <c r="G35" s="12" t="s">
        <v>1315</v>
      </c>
      <c r="H35" s="12" t="s">
        <v>151</v>
      </c>
      <c r="I35" s="12" t="s">
        <v>150</v>
      </c>
      <c r="J35" s="14">
        <v>44754</v>
      </c>
      <c r="K35" s="12" t="s">
        <v>152</v>
      </c>
      <c r="L35" s="12" t="s">
        <v>77</v>
      </c>
      <c r="O35" s="12" t="s">
        <v>78</v>
      </c>
      <c r="P35" s="12">
        <v>5.73</v>
      </c>
      <c r="Q35" s="12">
        <v>37453.199999999997</v>
      </c>
      <c r="R35" s="12">
        <v>1280</v>
      </c>
      <c r="S35" s="12">
        <v>230</v>
      </c>
      <c r="T35" s="12">
        <v>10500</v>
      </c>
      <c r="U35" s="12">
        <v>104</v>
      </c>
      <c r="V35" s="12">
        <v>17.5</v>
      </c>
      <c r="W35" s="12">
        <v>4</v>
      </c>
      <c r="X35" s="12">
        <v>17860</v>
      </c>
      <c r="AA35" s="12">
        <v>4.37</v>
      </c>
      <c r="AB35" s="12">
        <v>0</v>
      </c>
      <c r="AC35" s="12">
        <v>2464.4</v>
      </c>
      <c r="AD35" s="12">
        <v>0</v>
      </c>
      <c r="AE35" s="12">
        <v>330</v>
      </c>
      <c r="AF35" s="12">
        <v>330</v>
      </c>
      <c r="AG35" s="12">
        <v>0</v>
      </c>
      <c r="AH35" s="12">
        <v>100.6097561</v>
      </c>
      <c r="AI35" s="12">
        <v>100.6</v>
      </c>
      <c r="AJ35" s="12">
        <v>2020</v>
      </c>
      <c r="AK35" s="12">
        <v>4143</v>
      </c>
      <c r="AL35" s="12">
        <v>0</v>
      </c>
      <c r="AM35" s="12">
        <v>31190</v>
      </c>
      <c r="AO35" s="12" t="s">
        <v>79</v>
      </c>
      <c r="AP35" s="12" t="s">
        <v>80</v>
      </c>
      <c r="AQ35" s="12" t="s">
        <v>81</v>
      </c>
      <c r="AR35" s="12">
        <v>117</v>
      </c>
      <c r="AS35" s="12" t="s">
        <v>82</v>
      </c>
      <c r="AT35" s="12">
        <v>11.1</v>
      </c>
      <c r="AU35" s="12" t="s">
        <v>82</v>
      </c>
      <c r="AV35" s="12" t="s">
        <v>82</v>
      </c>
      <c r="AW35" s="12" t="s">
        <v>83</v>
      </c>
      <c r="AX35" s="12" t="s">
        <v>83</v>
      </c>
      <c r="AY35" s="12" t="s">
        <v>79</v>
      </c>
      <c r="AZ35" s="12">
        <v>2.36</v>
      </c>
      <c r="BA35" s="12" t="s">
        <v>83</v>
      </c>
      <c r="BB35" s="12" t="s">
        <v>84</v>
      </c>
      <c r="BC35" s="12" t="s">
        <v>79</v>
      </c>
      <c r="BD35" s="12">
        <v>7.12</v>
      </c>
      <c r="BE35" s="12" t="s">
        <v>84</v>
      </c>
      <c r="BF35" s="12">
        <v>63</v>
      </c>
      <c r="BG35" s="12" t="s">
        <v>153</v>
      </c>
      <c r="BH35" s="12" t="s">
        <v>85</v>
      </c>
      <c r="BI35" s="12" t="s">
        <v>82</v>
      </c>
      <c r="BJ35" s="12" t="s">
        <v>86</v>
      </c>
      <c r="BK35" s="12" t="s">
        <v>154</v>
      </c>
      <c r="BL35" s="12">
        <v>17500</v>
      </c>
      <c r="BM35" s="12">
        <f t="shared" si="1"/>
        <v>456.72</v>
      </c>
      <c r="BN35" s="12">
        <f t="shared" si="2"/>
        <v>2.66</v>
      </c>
      <c r="BO35" s="12">
        <f t="shared" si="3"/>
        <v>63.88</v>
      </c>
      <c r="BP35" s="12">
        <f t="shared" si="5"/>
        <v>18.93</v>
      </c>
      <c r="BQ35" s="12">
        <f t="shared" si="4"/>
        <v>503.77</v>
      </c>
      <c r="BR35" s="12">
        <f t="shared" si="6"/>
        <v>0</v>
      </c>
      <c r="BS35" s="12">
        <v>40.39</v>
      </c>
      <c r="BT35" s="12">
        <v>0.08</v>
      </c>
      <c r="BU35" s="12">
        <v>0</v>
      </c>
      <c r="BV35" s="12">
        <v>5.7</v>
      </c>
      <c r="BW35" s="12">
        <v>542.19000000000005</v>
      </c>
      <c r="BX35" s="12">
        <v>544.24</v>
      </c>
      <c r="BY35" s="12">
        <v>1</v>
      </c>
      <c r="BZ35" s="12">
        <v>31190</v>
      </c>
      <c r="CA35" s="12">
        <v>0.91</v>
      </c>
      <c r="CB35" s="12">
        <v>0.46800000000000003</v>
      </c>
      <c r="CC35" s="12" t="s">
        <v>150</v>
      </c>
      <c r="CD35" s="12" t="s">
        <v>1316</v>
      </c>
      <c r="CE35" s="12">
        <v>534.20000000000005</v>
      </c>
      <c r="CF35" s="12">
        <v>59.675289999999997</v>
      </c>
      <c r="CG35" s="12">
        <v>-123.21592</v>
      </c>
    </row>
    <row r="36" spans="1:85">
      <c r="A36" s="12">
        <v>37</v>
      </c>
      <c r="B36" s="12" t="s">
        <v>1314</v>
      </c>
      <c r="C36" s="12" t="s">
        <v>143</v>
      </c>
      <c r="D36" s="9" t="s">
        <v>1311</v>
      </c>
      <c r="E36" s="12" t="s">
        <v>89</v>
      </c>
      <c r="F36" s="12" t="s">
        <v>1268</v>
      </c>
      <c r="G36" s="12" t="s">
        <v>1315</v>
      </c>
      <c r="H36" s="12" t="s">
        <v>151</v>
      </c>
      <c r="I36" s="12" t="s">
        <v>150</v>
      </c>
      <c r="J36" s="14">
        <v>44754</v>
      </c>
      <c r="K36" s="12" t="s">
        <v>155</v>
      </c>
      <c r="L36" s="12" t="s">
        <v>77</v>
      </c>
      <c r="O36" s="12" t="s">
        <v>78</v>
      </c>
      <c r="P36" s="12">
        <v>5.7</v>
      </c>
      <c r="Q36" s="12">
        <v>37735.800000000003</v>
      </c>
      <c r="R36" s="12">
        <v>1100</v>
      </c>
      <c r="S36" s="12">
        <v>216</v>
      </c>
      <c r="T36" s="12">
        <v>11000</v>
      </c>
      <c r="U36" s="12">
        <v>102</v>
      </c>
      <c r="V36" s="12">
        <v>15</v>
      </c>
      <c r="W36" s="12">
        <v>6.3</v>
      </c>
      <c r="X36" s="12">
        <v>18000</v>
      </c>
      <c r="AA36" s="12">
        <v>4.3899999999999997</v>
      </c>
      <c r="AB36" s="12">
        <v>0</v>
      </c>
      <c r="AC36" s="12">
        <v>2433.9</v>
      </c>
      <c r="AD36" s="12">
        <v>0</v>
      </c>
      <c r="AE36" s="12">
        <v>327</v>
      </c>
      <c r="AF36" s="12">
        <v>327</v>
      </c>
      <c r="AG36" s="12">
        <v>0</v>
      </c>
      <c r="AH36" s="12">
        <v>99.695121950000001</v>
      </c>
      <c r="AI36" s="12">
        <v>99.7</v>
      </c>
      <c r="AJ36" s="12">
        <v>1995</v>
      </c>
      <c r="AK36" s="12">
        <v>3636</v>
      </c>
      <c r="AL36" s="12">
        <v>0</v>
      </c>
      <c r="AM36" s="12">
        <v>31621</v>
      </c>
      <c r="AO36" s="12" t="s">
        <v>79</v>
      </c>
      <c r="AP36" s="12" t="s">
        <v>80</v>
      </c>
      <c r="AQ36" s="12" t="s">
        <v>81</v>
      </c>
      <c r="AR36" s="12">
        <v>119</v>
      </c>
      <c r="AS36" s="12" t="s">
        <v>82</v>
      </c>
      <c r="AT36" s="12">
        <v>11</v>
      </c>
      <c r="AU36" s="12" t="s">
        <v>82</v>
      </c>
      <c r="AV36" s="12" t="s">
        <v>82</v>
      </c>
      <c r="AW36" s="12" t="s">
        <v>83</v>
      </c>
      <c r="AX36" s="12" t="s">
        <v>83</v>
      </c>
      <c r="AY36" s="12" t="s">
        <v>79</v>
      </c>
      <c r="AZ36" s="12">
        <v>2.38</v>
      </c>
      <c r="BA36" s="12" t="s">
        <v>83</v>
      </c>
      <c r="BB36" s="12" t="s">
        <v>84</v>
      </c>
      <c r="BC36" s="12" t="s">
        <v>79</v>
      </c>
      <c r="BD36" s="12">
        <v>7.1</v>
      </c>
      <c r="BE36" s="12" t="s">
        <v>84</v>
      </c>
      <c r="BF36" s="12">
        <v>63.5</v>
      </c>
      <c r="BG36" s="12" t="s">
        <v>153</v>
      </c>
      <c r="BH36" s="12" t="s">
        <v>85</v>
      </c>
      <c r="BI36" s="12" t="s">
        <v>82</v>
      </c>
      <c r="BJ36" s="12" t="s">
        <v>86</v>
      </c>
      <c r="BK36" s="12" t="s">
        <v>156</v>
      </c>
      <c r="BL36" s="12">
        <v>17800</v>
      </c>
      <c r="BM36" s="12">
        <f t="shared" si="1"/>
        <v>478.47</v>
      </c>
      <c r="BN36" s="12">
        <f t="shared" si="2"/>
        <v>2.61</v>
      </c>
      <c r="BO36" s="12">
        <f t="shared" si="3"/>
        <v>54.89</v>
      </c>
      <c r="BP36" s="12">
        <f t="shared" si="5"/>
        <v>17.77</v>
      </c>
      <c r="BQ36" s="12">
        <f t="shared" si="4"/>
        <v>507.71</v>
      </c>
      <c r="BR36" s="12">
        <f t="shared" si="6"/>
        <v>0</v>
      </c>
      <c r="BS36" s="12">
        <v>39.89</v>
      </c>
      <c r="BT36" s="12">
        <v>0.13</v>
      </c>
      <c r="BU36" s="12">
        <v>0</v>
      </c>
      <c r="BV36" s="12">
        <v>5.7</v>
      </c>
      <c r="BW36" s="12">
        <v>553.74</v>
      </c>
      <c r="BX36" s="12">
        <v>547.73</v>
      </c>
      <c r="BY36" s="12">
        <v>1.01</v>
      </c>
      <c r="BZ36" s="12">
        <v>31621</v>
      </c>
      <c r="CA36" s="12">
        <v>0.94</v>
      </c>
      <c r="CB36" s="12">
        <v>0.44400000000000001</v>
      </c>
      <c r="CC36" s="12" t="s">
        <v>150</v>
      </c>
      <c r="CD36" s="12" t="s">
        <v>1316</v>
      </c>
      <c r="CE36" s="12">
        <v>534.20000000000005</v>
      </c>
      <c r="CF36" s="12">
        <v>59.675289999999997</v>
      </c>
      <c r="CG36" s="12">
        <v>-123.21592</v>
      </c>
    </row>
    <row r="37" spans="1:85">
      <c r="A37" s="12">
        <v>39</v>
      </c>
      <c r="B37" s="12" t="s">
        <v>1317</v>
      </c>
      <c r="C37" s="12" t="s">
        <v>158</v>
      </c>
      <c r="D37" s="12" t="s">
        <v>643</v>
      </c>
      <c r="F37" s="12" t="s">
        <v>1289</v>
      </c>
      <c r="G37" s="12" t="s">
        <v>1318</v>
      </c>
      <c r="H37" s="12" t="s">
        <v>160</v>
      </c>
      <c r="I37" s="12" t="s">
        <v>157</v>
      </c>
      <c r="J37" s="14">
        <v>44768</v>
      </c>
      <c r="K37" s="12" t="s">
        <v>161</v>
      </c>
      <c r="L37" s="12" t="s">
        <v>77</v>
      </c>
      <c r="O37" s="12" t="s">
        <v>78</v>
      </c>
      <c r="P37" s="12">
        <v>5.89</v>
      </c>
      <c r="Q37" s="12">
        <v>31250</v>
      </c>
      <c r="R37" s="12">
        <v>1658</v>
      </c>
      <c r="S37" s="12">
        <v>168</v>
      </c>
      <c r="T37" s="12">
        <v>6150</v>
      </c>
      <c r="U37" s="12">
        <v>31.4</v>
      </c>
      <c r="V37" s="12">
        <v>34</v>
      </c>
      <c r="W37" s="12">
        <v>21.5</v>
      </c>
      <c r="X37" s="12">
        <v>12250</v>
      </c>
      <c r="AA37" s="12">
        <v>0.71</v>
      </c>
      <c r="AB37" s="12">
        <v>0</v>
      </c>
      <c r="AC37" s="12">
        <v>134.19999999999999</v>
      </c>
      <c r="AD37" s="12">
        <v>0</v>
      </c>
      <c r="AE37" s="12">
        <v>0</v>
      </c>
      <c r="AF37" s="12">
        <v>0</v>
      </c>
      <c r="AG37" s="12">
        <v>0</v>
      </c>
      <c r="AH37" s="12">
        <v>0</v>
      </c>
      <c r="AI37" s="12">
        <v>0</v>
      </c>
      <c r="AJ37" s="12">
        <v>110</v>
      </c>
      <c r="AK37" s="12">
        <v>4832</v>
      </c>
      <c r="AL37" s="12">
        <v>0</v>
      </c>
      <c r="AM37" s="9">
        <v>20344</v>
      </c>
      <c r="AN37" s="9" t="s">
        <v>1303</v>
      </c>
      <c r="AO37" s="12" t="s">
        <v>79</v>
      </c>
      <c r="AP37" s="12" t="s">
        <v>80</v>
      </c>
      <c r="AQ37" s="12" t="s">
        <v>81</v>
      </c>
      <c r="AR37" s="12">
        <v>390</v>
      </c>
      <c r="AS37" s="12" t="s">
        <v>82</v>
      </c>
      <c r="AT37" s="12">
        <v>4.76</v>
      </c>
      <c r="AU37" s="12" t="s">
        <v>82</v>
      </c>
      <c r="AV37" s="12" t="s">
        <v>82</v>
      </c>
      <c r="AW37" s="12" t="s">
        <v>83</v>
      </c>
      <c r="AX37" s="12" t="s">
        <v>83</v>
      </c>
      <c r="AY37" s="12" t="s">
        <v>79</v>
      </c>
      <c r="AZ37" s="12">
        <v>5.38</v>
      </c>
      <c r="BA37" s="12" t="s">
        <v>83</v>
      </c>
      <c r="BB37" s="12" t="s">
        <v>84</v>
      </c>
      <c r="BC37" s="12" t="s">
        <v>79</v>
      </c>
      <c r="BD37" s="12">
        <v>5.69</v>
      </c>
      <c r="BE37" s="12" t="s">
        <v>84</v>
      </c>
      <c r="BF37" s="12">
        <v>175</v>
      </c>
      <c r="BG37" s="12" t="s">
        <v>84</v>
      </c>
      <c r="BH37" s="12" t="s">
        <v>85</v>
      </c>
      <c r="BI37" s="12" t="s">
        <v>80</v>
      </c>
      <c r="BJ37" s="12" t="s">
        <v>86</v>
      </c>
      <c r="BK37" s="12" t="s">
        <v>87</v>
      </c>
      <c r="BL37" s="12">
        <v>441</v>
      </c>
      <c r="BM37" s="12">
        <f t="shared" si="1"/>
        <v>267.51</v>
      </c>
      <c r="BN37" s="12">
        <f t="shared" si="2"/>
        <v>0.8</v>
      </c>
      <c r="BO37" s="12">
        <f t="shared" si="3"/>
        <v>82.74</v>
      </c>
      <c r="BP37" s="12">
        <f t="shared" si="5"/>
        <v>13.82</v>
      </c>
      <c r="BQ37" s="12">
        <f t="shared" si="4"/>
        <v>345.53</v>
      </c>
      <c r="BR37" s="12">
        <f t="shared" si="6"/>
        <v>0</v>
      </c>
      <c r="BS37" s="12">
        <v>2.2000000000000002</v>
      </c>
      <c r="BT37" s="12">
        <v>0.45</v>
      </c>
      <c r="BU37" s="12">
        <v>0</v>
      </c>
      <c r="BV37" s="12">
        <v>5.9</v>
      </c>
      <c r="BW37" s="12">
        <v>364.87</v>
      </c>
      <c r="BX37" s="12">
        <v>348.18</v>
      </c>
      <c r="BY37" s="12">
        <v>1.05</v>
      </c>
      <c r="BZ37" s="12">
        <v>20344</v>
      </c>
      <c r="CA37" s="12">
        <v>0.77</v>
      </c>
      <c r="CB37" s="12">
        <v>5.2149999999999999</v>
      </c>
      <c r="CC37" s="12" t="s">
        <v>157</v>
      </c>
      <c r="CD37" s="12" t="s">
        <v>1319</v>
      </c>
      <c r="CE37" s="12">
        <v>456.7</v>
      </c>
      <c r="CF37" s="12">
        <v>59.602780000000003</v>
      </c>
      <c r="CG37" s="12">
        <v>-120.67092</v>
      </c>
    </row>
    <row r="38" spans="1:85">
      <c r="A38" s="12">
        <v>40</v>
      </c>
      <c r="B38" s="12" t="s">
        <v>1317</v>
      </c>
      <c r="C38" s="12" t="s">
        <v>158</v>
      </c>
      <c r="D38" s="9" t="s">
        <v>643</v>
      </c>
      <c r="F38" s="12" t="s">
        <v>1289</v>
      </c>
      <c r="G38" s="12" t="s">
        <v>1318</v>
      </c>
      <c r="H38" s="12" t="s">
        <v>160</v>
      </c>
      <c r="I38" s="12" t="s">
        <v>162</v>
      </c>
      <c r="J38" s="14">
        <v>44768</v>
      </c>
      <c r="K38" s="12" t="s">
        <v>1320</v>
      </c>
      <c r="L38" s="12" t="s">
        <v>77</v>
      </c>
      <c r="O38" s="12" t="s">
        <v>78</v>
      </c>
      <c r="P38" s="12">
        <v>6.29</v>
      </c>
      <c r="Q38" s="12">
        <v>131578.9</v>
      </c>
      <c r="R38" s="12">
        <v>8390</v>
      </c>
      <c r="S38" s="12">
        <v>867</v>
      </c>
      <c r="T38" s="12">
        <v>35250</v>
      </c>
      <c r="U38" s="12">
        <v>255</v>
      </c>
      <c r="V38" s="12">
        <v>43.6</v>
      </c>
      <c r="W38" s="12">
        <v>23</v>
      </c>
      <c r="X38" s="12">
        <v>62900</v>
      </c>
      <c r="AA38" s="12">
        <v>1.48</v>
      </c>
      <c r="AB38" s="12">
        <v>0</v>
      </c>
      <c r="AC38" s="12">
        <v>183</v>
      </c>
      <c r="AD38" s="12">
        <v>0</v>
      </c>
      <c r="AE38" s="12">
        <v>0</v>
      </c>
      <c r="AF38" s="12">
        <v>0</v>
      </c>
      <c r="AG38" s="12">
        <v>0</v>
      </c>
      <c r="AH38" s="12">
        <v>0</v>
      </c>
      <c r="AI38" s="12">
        <v>0</v>
      </c>
      <c r="AJ38" s="12">
        <v>150</v>
      </c>
      <c r="AK38" s="12">
        <v>24520</v>
      </c>
      <c r="AL38" s="12">
        <v>0</v>
      </c>
      <c r="AM38" s="9">
        <v>107775</v>
      </c>
      <c r="AN38" s="9"/>
      <c r="AO38" s="12" t="s">
        <v>79</v>
      </c>
      <c r="AP38" s="12" t="s">
        <v>80</v>
      </c>
      <c r="AQ38" s="12" t="s">
        <v>81</v>
      </c>
      <c r="AR38" s="12">
        <v>1880</v>
      </c>
      <c r="AS38" s="12" t="s">
        <v>82</v>
      </c>
      <c r="AT38" s="12">
        <v>28.5</v>
      </c>
      <c r="AU38" s="12" t="s">
        <v>82</v>
      </c>
      <c r="AV38" s="12" t="s">
        <v>82</v>
      </c>
      <c r="AW38" s="12" t="s">
        <v>83</v>
      </c>
      <c r="AX38" s="12" t="s">
        <v>83</v>
      </c>
      <c r="AY38" s="12" t="s">
        <v>79</v>
      </c>
      <c r="AZ38" s="12">
        <v>30.2</v>
      </c>
      <c r="BA38" s="12" t="s">
        <v>83</v>
      </c>
      <c r="BB38" s="12" t="s">
        <v>115</v>
      </c>
      <c r="BC38" s="12" t="s">
        <v>79</v>
      </c>
      <c r="BD38" s="12">
        <v>26.1</v>
      </c>
      <c r="BE38" s="12" t="s">
        <v>84</v>
      </c>
      <c r="BF38" s="12">
        <v>944</v>
      </c>
      <c r="BG38" s="12" t="s">
        <v>84</v>
      </c>
      <c r="BH38" s="12" t="s">
        <v>85</v>
      </c>
      <c r="BI38" s="12" t="s">
        <v>80</v>
      </c>
      <c r="BJ38" s="12" t="s">
        <v>86</v>
      </c>
      <c r="BK38" s="12" t="s">
        <v>1321</v>
      </c>
      <c r="BL38" s="12">
        <v>35</v>
      </c>
      <c r="BM38" s="12">
        <f t="shared" si="1"/>
        <v>1533.28</v>
      </c>
      <c r="BN38" s="12">
        <f t="shared" si="2"/>
        <v>6.52</v>
      </c>
      <c r="BO38" s="12">
        <f t="shared" si="3"/>
        <v>418.68</v>
      </c>
      <c r="BP38" s="12">
        <f t="shared" si="5"/>
        <v>71.34</v>
      </c>
      <c r="BQ38" s="12">
        <f t="shared" si="4"/>
        <v>1774.18</v>
      </c>
      <c r="BR38" s="12">
        <f t="shared" si="6"/>
        <v>0</v>
      </c>
      <c r="BS38" s="12">
        <v>3</v>
      </c>
      <c r="BT38" s="12">
        <v>0.48</v>
      </c>
      <c r="BU38" s="12">
        <v>0</v>
      </c>
      <c r="BV38" s="12">
        <v>6.3</v>
      </c>
      <c r="BW38" s="12">
        <v>2029.82</v>
      </c>
      <c r="BX38" s="12">
        <v>1777.66</v>
      </c>
      <c r="BY38" s="12">
        <v>1.1399999999999999</v>
      </c>
      <c r="BZ38" s="12">
        <v>107775</v>
      </c>
      <c r="CA38" s="12">
        <v>0.86</v>
      </c>
      <c r="CB38" s="12">
        <v>20.5</v>
      </c>
      <c r="CC38" s="12" t="s">
        <v>162</v>
      </c>
      <c r="CD38" s="12" t="s">
        <v>1322</v>
      </c>
      <c r="CE38" s="12">
        <v>461</v>
      </c>
      <c r="CF38" s="12">
        <v>59.653559999999999</v>
      </c>
      <c r="CG38" s="12">
        <v>-120.64713999999999</v>
      </c>
    </row>
    <row r="39" spans="1:85">
      <c r="A39" s="12">
        <v>41</v>
      </c>
      <c r="B39" s="12" t="s">
        <v>1317</v>
      </c>
      <c r="C39" s="12" t="s">
        <v>158</v>
      </c>
      <c r="D39" s="9" t="s">
        <v>643</v>
      </c>
      <c r="E39" s="12" t="s">
        <v>89</v>
      </c>
      <c r="F39" s="12" t="s">
        <v>1289</v>
      </c>
      <c r="G39" s="12" t="s">
        <v>1318</v>
      </c>
      <c r="H39" s="12" t="s">
        <v>160</v>
      </c>
      <c r="I39" s="12" t="s">
        <v>162</v>
      </c>
      <c r="J39" s="14">
        <v>44768</v>
      </c>
      <c r="K39" s="12" t="s">
        <v>163</v>
      </c>
      <c r="L39" s="12" t="s">
        <v>77</v>
      </c>
      <c r="O39" s="12" t="s">
        <v>78</v>
      </c>
      <c r="P39" s="12">
        <v>6.47</v>
      </c>
      <c r="Q39" s="12">
        <v>128205.1</v>
      </c>
      <c r="R39" s="12">
        <v>7450</v>
      </c>
      <c r="S39" s="12">
        <v>724</v>
      </c>
      <c r="T39" s="12">
        <v>32400</v>
      </c>
      <c r="U39" s="12">
        <v>250</v>
      </c>
      <c r="V39" s="12">
        <v>40.299999999999997</v>
      </c>
      <c r="W39" s="12">
        <v>21.1</v>
      </c>
      <c r="X39" s="12">
        <v>64000</v>
      </c>
      <c r="AA39" s="12">
        <v>1.46</v>
      </c>
      <c r="AB39" s="12">
        <v>0</v>
      </c>
      <c r="AC39" s="12">
        <v>183</v>
      </c>
      <c r="AD39" s="12">
        <v>0</v>
      </c>
      <c r="AE39" s="12">
        <v>0</v>
      </c>
      <c r="AF39" s="12">
        <v>0</v>
      </c>
      <c r="AG39" s="12">
        <v>0</v>
      </c>
      <c r="AH39" s="12">
        <v>0</v>
      </c>
      <c r="AI39" s="12">
        <v>0</v>
      </c>
      <c r="AJ39" s="12">
        <v>150</v>
      </c>
      <c r="AK39" s="12">
        <v>21584</v>
      </c>
      <c r="AL39" s="12">
        <v>0</v>
      </c>
      <c r="AM39" s="9">
        <v>104935</v>
      </c>
      <c r="AN39" s="9"/>
      <c r="AO39" s="12" t="s">
        <v>79</v>
      </c>
      <c r="AP39" s="12" t="s">
        <v>80</v>
      </c>
      <c r="AQ39" s="12" t="s">
        <v>81</v>
      </c>
      <c r="AR39" s="12">
        <v>1890</v>
      </c>
      <c r="AS39" s="12" t="s">
        <v>82</v>
      </c>
      <c r="AT39" s="12">
        <v>28.3</v>
      </c>
      <c r="AU39" s="12" t="s">
        <v>82</v>
      </c>
      <c r="AV39" s="12" t="s">
        <v>82</v>
      </c>
      <c r="AW39" s="12" t="s">
        <v>83</v>
      </c>
      <c r="AX39" s="12" t="s">
        <v>83</v>
      </c>
      <c r="AY39" s="12" t="s">
        <v>79</v>
      </c>
      <c r="AZ39" s="12">
        <v>29.8</v>
      </c>
      <c r="BA39" s="12" t="s">
        <v>83</v>
      </c>
      <c r="BB39" s="12" t="s">
        <v>84</v>
      </c>
      <c r="BC39" s="12" t="s">
        <v>79</v>
      </c>
      <c r="BD39" s="12">
        <v>25.2</v>
      </c>
      <c r="BE39" s="12" t="s">
        <v>84</v>
      </c>
      <c r="BF39" s="12">
        <v>914</v>
      </c>
      <c r="BG39" s="12" t="s">
        <v>115</v>
      </c>
      <c r="BH39" s="12" t="s">
        <v>85</v>
      </c>
      <c r="BI39" s="12" t="s">
        <v>80</v>
      </c>
      <c r="BJ39" s="12" t="s">
        <v>86</v>
      </c>
      <c r="BK39" s="12" t="s">
        <v>87</v>
      </c>
      <c r="BL39" s="12">
        <v>31</v>
      </c>
      <c r="BM39" s="12">
        <f t="shared" si="1"/>
        <v>1409.31</v>
      </c>
      <c r="BN39" s="12">
        <f t="shared" si="2"/>
        <v>6.39</v>
      </c>
      <c r="BO39" s="12">
        <f t="shared" si="3"/>
        <v>371.78</v>
      </c>
      <c r="BP39" s="12">
        <f t="shared" si="5"/>
        <v>59.58</v>
      </c>
      <c r="BQ39" s="12">
        <f t="shared" si="4"/>
        <v>1805.21</v>
      </c>
      <c r="BR39" s="12">
        <f t="shared" si="6"/>
        <v>0</v>
      </c>
      <c r="BS39" s="12">
        <v>3</v>
      </c>
      <c r="BT39" s="12">
        <v>0.44</v>
      </c>
      <c r="BU39" s="12">
        <v>0</v>
      </c>
      <c r="BV39" s="12">
        <v>6.5</v>
      </c>
      <c r="BW39" s="12">
        <v>1847.06</v>
      </c>
      <c r="BX39" s="12">
        <v>1808.65</v>
      </c>
      <c r="BY39" s="12">
        <v>1.02</v>
      </c>
      <c r="BZ39" s="12">
        <v>104935</v>
      </c>
      <c r="CA39" s="12">
        <v>0.78</v>
      </c>
      <c r="CB39" s="12">
        <v>17.32</v>
      </c>
      <c r="CC39" s="12" t="s">
        <v>162</v>
      </c>
      <c r="CD39" s="12" t="s">
        <v>1322</v>
      </c>
      <c r="CE39" s="12">
        <v>461</v>
      </c>
      <c r="CF39" s="12">
        <v>59.653559999999999</v>
      </c>
      <c r="CG39" s="12">
        <v>-120.64713999999999</v>
      </c>
    </row>
    <row r="40" spans="1:85">
      <c r="A40" s="12">
        <v>42</v>
      </c>
      <c r="B40" s="12" t="s">
        <v>1317</v>
      </c>
      <c r="C40" s="12" t="s">
        <v>165</v>
      </c>
      <c r="D40" s="12" t="s">
        <v>1323</v>
      </c>
      <c r="F40" s="12" t="s">
        <v>1289</v>
      </c>
      <c r="G40" s="12" t="s">
        <v>1318</v>
      </c>
      <c r="H40" s="12" t="s">
        <v>166</v>
      </c>
      <c r="I40" s="12" t="s">
        <v>164</v>
      </c>
      <c r="J40" s="14">
        <v>44768</v>
      </c>
      <c r="K40" s="12" t="s">
        <v>167</v>
      </c>
      <c r="L40" s="12" t="s">
        <v>77</v>
      </c>
      <c r="O40" s="12" t="s">
        <v>78</v>
      </c>
      <c r="P40" s="12">
        <v>7.58</v>
      </c>
      <c r="Q40" s="12">
        <v>37313.4</v>
      </c>
      <c r="R40" s="12">
        <v>230</v>
      </c>
      <c r="S40" s="12">
        <v>209</v>
      </c>
      <c r="T40" s="12">
        <v>10160</v>
      </c>
      <c r="U40" s="12">
        <v>119</v>
      </c>
      <c r="W40" s="12">
        <v>24.4</v>
      </c>
      <c r="X40" s="12">
        <v>14440</v>
      </c>
      <c r="AA40" s="12">
        <v>0.115</v>
      </c>
      <c r="AB40" s="12">
        <v>0</v>
      </c>
      <c r="AC40" s="12">
        <v>3895.9</v>
      </c>
      <c r="AD40" s="12">
        <v>0</v>
      </c>
      <c r="AE40" s="12">
        <v>0</v>
      </c>
      <c r="AF40" s="12">
        <v>0</v>
      </c>
      <c r="AG40" s="12">
        <v>0</v>
      </c>
      <c r="AH40" s="12">
        <v>0</v>
      </c>
      <c r="AI40" s="12">
        <v>0</v>
      </c>
      <c r="AJ40" s="12">
        <v>3193.33</v>
      </c>
      <c r="AK40" s="12">
        <v>1435</v>
      </c>
      <c r="AL40" s="12">
        <v>0</v>
      </c>
      <c r="AM40" s="9">
        <v>27098</v>
      </c>
      <c r="AN40" s="9" t="s">
        <v>1303</v>
      </c>
      <c r="AO40" s="12" t="s">
        <v>79</v>
      </c>
      <c r="AP40" s="12" t="s">
        <v>80</v>
      </c>
      <c r="AQ40" s="12" t="s">
        <v>81</v>
      </c>
      <c r="AR40" s="12">
        <v>528</v>
      </c>
      <c r="AS40" s="12" t="s">
        <v>82</v>
      </c>
      <c r="AT40" s="12">
        <v>7.68</v>
      </c>
      <c r="AU40" s="12" t="s">
        <v>82</v>
      </c>
      <c r="AV40" s="12" t="s">
        <v>82</v>
      </c>
      <c r="AW40" s="12" t="s">
        <v>83</v>
      </c>
      <c r="AX40" s="12" t="s">
        <v>83</v>
      </c>
      <c r="AY40" s="12" t="s">
        <v>79</v>
      </c>
      <c r="AZ40" s="12">
        <v>4.9000000000000004</v>
      </c>
      <c r="BA40" s="12" t="s">
        <v>83</v>
      </c>
      <c r="BB40" s="12" t="s">
        <v>84</v>
      </c>
      <c r="BC40" s="12" t="s">
        <v>79</v>
      </c>
      <c r="BD40" s="12">
        <v>6.02</v>
      </c>
      <c r="BE40" s="12" t="s">
        <v>84</v>
      </c>
      <c r="BF40" s="12">
        <v>56.9</v>
      </c>
      <c r="BG40" s="12" t="s">
        <v>84</v>
      </c>
      <c r="BH40" s="12" t="s">
        <v>85</v>
      </c>
      <c r="BI40" s="12" t="s">
        <v>80</v>
      </c>
      <c r="BJ40" s="12" t="s">
        <v>86</v>
      </c>
      <c r="BK40" s="12" t="s">
        <v>87</v>
      </c>
      <c r="BL40" s="12">
        <v>62</v>
      </c>
      <c r="BM40" s="12">
        <f t="shared" si="1"/>
        <v>441.93</v>
      </c>
      <c r="BN40" s="12">
        <f t="shared" si="2"/>
        <v>3.04</v>
      </c>
      <c r="BO40" s="12">
        <f t="shared" si="3"/>
        <v>11.48</v>
      </c>
      <c r="BP40" s="12">
        <f t="shared" si="5"/>
        <v>17.2</v>
      </c>
      <c r="BQ40" s="12">
        <f t="shared" si="4"/>
        <v>407.3</v>
      </c>
      <c r="BR40" s="12">
        <f t="shared" si="6"/>
        <v>0</v>
      </c>
      <c r="BS40" s="12">
        <v>63.85</v>
      </c>
      <c r="BT40" s="12">
        <v>0.51</v>
      </c>
      <c r="BU40" s="12">
        <v>0</v>
      </c>
      <c r="BV40" s="12">
        <v>7.6</v>
      </c>
      <c r="BW40" s="12">
        <v>473.65</v>
      </c>
      <c r="BX40" s="12">
        <v>471.66</v>
      </c>
      <c r="BY40" s="12">
        <v>1</v>
      </c>
      <c r="BZ40" s="12">
        <v>27098</v>
      </c>
      <c r="CA40" s="12">
        <v>1.0900000000000001</v>
      </c>
      <c r="CB40" s="12">
        <v>0.26700000000000002</v>
      </c>
      <c r="CC40" s="12" t="s">
        <v>164</v>
      </c>
      <c r="CD40" s="12" t="s">
        <v>1324</v>
      </c>
      <c r="CE40" s="12">
        <v>592.20000000000005</v>
      </c>
      <c r="CF40" s="12">
        <v>59.420580000000001</v>
      </c>
      <c r="CG40" s="12">
        <v>-121.25745999999999</v>
      </c>
    </row>
    <row r="41" spans="1:85">
      <c r="A41" s="12">
        <v>43</v>
      </c>
      <c r="B41" s="12" t="s">
        <v>1317</v>
      </c>
      <c r="C41" s="12" t="s">
        <v>165</v>
      </c>
      <c r="D41" s="12" t="s">
        <v>1323</v>
      </c>
      <c r="E41" s="12" t="s">
        <v>89</v>
      </c>
      <c r="F41" s="12" t="s">
        <v>1289</v>
      </c>
      <c r="G41" s="12" t="s">
        <v>1318</v>
      </c>
      <c r="H41" s="12" t="s">
        <v>166</v>
      </c>
      <c r="I41" s="12" t="s">
        <v>164</v>
      </c>
      <c r="J41" s="14">
        <v>44768</v>
      </c>
      <c r="K41" s="12" t="s">
        <v>168</v>
      </c>
      <c r="L41" s="12" t="s">
        <v>77</v>
      </c>
      <c r="O41" s="12" t="s">
        <v>78</v>
      </c>
      <c r="P41" s="12">
        <v>7.8</v>
      </c>
      <c r="Q41" s="12">
        <v>37037</v>
      </c>
      <c r="R41" s="12">
        <v>164</v>
      </c>
      <c r="S41" s="12">
        <v>159</v>
      </c>
      <c r="T41" s="12">
        <v>9150</v>
      </c>
      <c r="U41" s="12">
        <v>108</v>
      </c>
      <c r="W41" s="12">
        <v>23.6</v>
      </c>
      <c r="X41" s="12">
        <v>12840</v>
      </c>
      <c r="AA41" s="12">
        <v>0.11600000000000001</v>
      </c>
      <c r="AB41" s="12">
        <v>0</v>
      </c>
      <c r="AC41" s="12">
        <v>3771.8</v>
      </c>
      <c r="AD41" s="12">
        <v>0</v>
      </c>
      <c r="AE41" s="12">
        <v>0</v>
      </c>
      <c r="AF41" s="12">
        <v>0</v>
      </c>
      <c r="AG41" s="12">
        <v>0</v>
      </c>
      <c r="AH41" s="12">
        <v>0</v>
      </c>
      <c r="AI41" s="12">
        <v>0</v>
      </c>
      <c r="AJ41" s="12">
        <v>3091.67</v>
      </c>
      <c r="AK41" s="12">
        <v>1064</v>
      </c>
      <c r="AL41" s="12">
        <v>0</v>
      </c>
      <c r="AM41" s="9">
        <v>24299</v>
      </c>
      <c r="AN41" s="9" t="s">
        <v>1303</v>
      </c>
      <c r="AO41" s="12" t="s">
        <v>79</v>
      </c>
      <c r="AP41" s="12" t="s">
        <v>80</v>
      </c>
      <c r="AQ41" s="12" t="s">
        <v>81</v>
      </c>
      <c r="AR41" s="12">
        <v>528</v>
      </c>
      <c r="AS41" s="12" t="s">
        <v>82</v>
      </c>
      <c r="AT41" s="12">
        <v>7.7</v>
      </c>
      <c r="AU41" s="12" t="s">
        <v>82</v>
      </c>
      <c r="AV41" s="12" t="s">
        <v>82</v>
      </c>
      <c r="AW41" s="12" t="s">
        <v>83</v>
      </c>
      <c r="AX41" s="12" t="s">
        <v>83</v>
      </c>
      <c r="AY41" s="12" t="s">
        <v>79</v>
      </c>
      <c r="AZ41" s="12">
        <v>4.92</v>
      </c>
      <c r="BA41" s="12" t="s">
        <v>83</v>
      </c>
      <c r="BB41" s="12" t="s">
        <v>84</v>
      </c>
      <c r="BC41" s="12" t="s">
        <v>79</v>
      </c>
      <c r="BD41" s="12">
        <v>6.07</v>
      </c>
      <c r="BE41" s="12" t="s">
        <v>84</v>
      </c>
      <c r="BF41" s="12">
        <v>56.6</v>
      </c>
      <c r="BG41" s="12" t="s">
        <v>84</v>
      </c>
      <c r="BH41" s="12" t="s">
        <v>85</v>
      </c>
      <c r="BI41" s="12" t="s">
        <v>80</v>
      </c>
      <c r="BJ41" s="12" t="s">
        <v>86</v>
      </c>
      <c r="BK41" s="12" t="s">
        <v>87</v>
      </c>
      <c r="BL41" s="12">
        <v>56</v>
      </c>
      <c r="BM41" s="12">
        <f t="shared" si="1"/>
        <v>398</v>
      </c>
      <c r="BN41" s="12">
        <f t="shared" si="2"/>
        <v>2.76</v>
      </c>
      <c r="BO41" s="12">
        <f t="shared" si="3"/>
        <v>8.18</v>
      </c>
      <c r="BP41" s="12">
        <f t="shared" si="5"/>
        <v>13.08</v>
      </c>
      <c r="BQ41" s="12">
        <f t="shared" si="4"/>
        <v>362.17</v>
      </c>
      <c r="BR41" s="12">
        <f t="shared" si="6"/>
        <v>0</v>
      </c>
      <c r="BS41" s="12">
        <v>61.82</v>
      </c>
      <c r="BT41" s="12">
        <v>0.49</v>
      </c>
      <c r="BU41" s="12">
        <v>0</v>
      </c>
      <c r="BV41" s="12">
        <v>7.8</v>
      </c>
      <c r="BW41" s="12">
        <v>422.02</v>
      </c>
      <c r="BX41" s="12">
        <v>424.48</v>
      </c>
      <c r="BY41" s="12">
        <v>0.99</v>
      </c>
      <c r="BZ41" s="12">
        <v>24299</v>
      </c>
      <c r="CA41" s="12">
        <v>1.1000000000000001</v>
      </c>
      <c r="CB41" s="12">
        <v>0.21</v>
      </c>
      <c r="CC41" s="12" t="s">
        <v>164</v>
      </c>
      <c r="CD41" s="12" t="s">
        <v>1324</v>
      </c>
      <c r="CE41" s="12">
        <v>592.20000000000005</v>
      </c>
      <c r="CF41" s="12">
        <v>59.420580000000001</v>
      </c>
      <c r="CG41" s="12">
        <v>-121.25745999999999</v>
      </c>
    </row>
    <row r="42" spans="1:85">
      <c r="A42" s="12">
        <v>44</v>
      </c>
      <c r="B42" s="12" t="s">
        <v>1317</v>
      </c>
      <c r="C42" s="12" t="s">
        <v>170</v>
      </c>
      <c r="D42" s="12" t="s">
        <v>643</v>
      </c>
      <c r="F42" s="12" t="s">
        <v>1289</v>
      </c>
      <c r="G42" s="12" t="s">
        <v>1318</v>
      </c>
      <c r="H42" s="12" t="s">
        <v>171</v>
      </c>
      <c r="I42" s="12" t="s">
        <v>169</v>
      </c>
      <c r="J42" s="14">
        <v>44768</v>
      </c>
      <c r="K42" s="12" t="s">
        <v>1325</v>
      </c>
      <c r="L42" s="12" t="s">
        <v>77</v>
      </c>
      <c r="O42" s="12" t="s">
        <v>78</v>
      </c>
      <c r="P42" s="12">
        <v>7.69</v>
      </c>
      <c r="Q42" s="12">
        <v>37037</v>
      </c>
      <c r="R42" s="12">
        <v>180</v>
      </c>
      <c r="S42" s="12">
        <v>234</v>
      </c>
      <c r="T42" s="12">
        <v>10230</v>
      </c>
      <c r="U42" s="12">
        <v>86.6</v>
      </c>
      <c r="W42" s="12">
        <v>21.2</v>
      </c>
      <c r="X42" s="12">
        <v>12600</v>
      </c>
      <c r="AA42" s="12">
        <v>0.129</v>
      </c>
      <c r="AB42" s="12">
        <v>0</v>
      </c>
      <c r="AC42" s="12">
        <v>3973.1</v>
      </c>
      <c r="AD42" s="12">
        <v>0</v>
      </c>
      <c r="AE42" s="12">
        <v>0</v>
      </c>
      <c r="AF42" s="12">
        <v>0</v>
      </c>
      <c r="AG42" s="12">
        <v>0</v>
      </c>
      <c r="AH42" s="12">
        <v>0</v>
      </c>
      <c r="AI42" s="12">
        <v>0</v>
      </c>
      <c r="AJ42" s="12">
        <v>3256.67</v>
      </c>
      <c r="AK42" s="12">
        <v>1413</v>
      </c>
      <c r="AL42" s="12">
        <v>0</v>
      </c>
      <c r="AM42" s="9">
        <v>25305</v>
      </c>
      <c r="AN42" s="9" t="s">
        <v>1303</v>
      </c>
      <c r="AO42" s="12" t="s">
        <v>79</v>
      </c>
      <c r="AP42" s="12" t="s">
        <v>80</v>
      </c>
      <c r="AQ42" s="12" t="s">
        <v>81</v>
      </c>
      <c r="AR42" s="12">
        <v>377</v>
      </c>
      <c r="AS42" s="12" t="s">
        <v>82</v>
      </c>
      <c r="AT42" s="12">
        <v>6.16</v>
      </c>
      <c r="AU42" s="12" t="s">
        <v>82</v>
      </c>
      <c r="AV42" s="12" t="s">
        <v>82</v>
      </c>
      <c r="AW42" s="12" t="s">
        <v>83</v>
      </c>
      <c r="AX42" s="12" t="s">
        <v>83</v>
      </c>
      <c r="AY42" s="12" t="s">
        <v>79</v>
      </c>
      <c r="AZ42" s="12">
        <v>4.1399999999999997</v>
      </c>
      <c r="BA42" s="12" t="s">
        <v>83</v>
      </c>
      <c r="BB42" s="12" t="s">
        <v>84</v>
      </c>
      <c r="BC42" s="12" t="s">
        <v>79</v>
      </c>
      <c r="BD42" s="12">
        <v>6.11</v>
      </c>
      <c r="BE42" s="12" t="s">
        <v>84</v>
      </c>
      <c r="BF42" s="12">
        <v>44.9</v>
      </c>
      <c r="BG42" s="12" t="s">
        <v>84</v>
      </c>
      <c r="BH42" s="12" t="s">
        <v>85</v>
      </c>
      <c r="BI42" s="12" t="s">
        <v>80</v>
      </c>
      <c r="BJ42" s="12" t="s">
        <v>86</v>
      </c>
      <c r="BK42" s="12" t="s">
        <v>87</v>
      </c>
      <c r="BL42" s="12">
        <v>45</v>
      </c>
      <c r="BM42" s="12">
        <f t="shared" si="1"/>
        <v>444.98</v>
      </c>
      <c r="BN42" s="12">
        <f t="shared" si="2"/>
        <v>2.21</v>
      </c>
      <c r="BO42" s="12">
        <f t="shared" si="3"/>
        <v>8.98</v>
      </c>
      <c r="BP42" s="12">
        <f t="shared" si="5"/>
        <v>19.260000000000002</v>
      </c>
      <c r="BQ42" s="12">
        <f t="shared" si="4"/>
        <v>355.4</v>
      </c>
      <c r="BR42" s="12">
        <f t="shared" si="6"/>
        <v>0</v>
      </c>
      <c r="BS42" s="12">
        <v>65.11</v>
      </c>
      <c r="BT42" s="12">
        <v>0.44</v>
      </c>
      <c r="BU42" s="12">
        <v>0</v>
      </c>
      <c r="BV42" s="12">
        <v>7.7</v>
      </c>
      <c r="BW42" s="12">
        <v>475.43</v>
      </c>
      <c r="BX42" s="12">
        <v>420.95</v>
      </c>
      <c r="BY42" s="12">
        <v>1.1299999999999999</v>
      </c>
      <c r="BZ42" s="12">
        <v>25305</v>
      </c>
      <c r="CA42" s="12">
        <v>1.25</v>
      </c>
      <c r="CB42" s="12">
        <v>0.29399999999999998</v>
      </c>
      <c r="CC42" s="12" t="s">
        <v>169</v>
      </c>
      <c r="CD42" s="12" t="s">
        <v>1326</v>
      </c>
      <c r="CE42" s="12">
        <v>612.9</v>
      </c>
      <c r="CF42" s="12">
        <v>59.402239999999999</v>
      </c>
      <c r="CG42" s="12">
        <v>-121.03641</v>
      </c>
    </row>
    <row r="43" spans="1:85">
      <c r="A43" s="12">
        <v>45</v>
      </c>
      <c r="B43" s="12" t="s">
        <v>1317</v>
      </c>
      <c r="C43" s="12" t="s">
        <v>170</v>
      </c>
      <c r="D43" s="12" t="s">
        <v>643</v>
      </c>
      <c r="E43" s="12" t="s">
        <v>89</v>
      </c>
      <c r="F43" s="12" t="s">
        <v>1289</v>
      </c>
      <c r="G43" s="12" t="s">
        <v>1318</v>
      </c>
      <c r="H43" s="12" t="s">
        <v>171</v>
      </c>
      <c r="I43" s="12" t="s">
        <v>169</v>
      </c>
      <c r="J43" s="14">
        <v>44768</v>
      </c>
      <c r="K43" s="12" t="s">
        <v>172</v>
      </c>
      <c r="L43" s="12" t="s">
        <v>77</v>
      </c>
      <c r="O43" s="12" t="s">
        <v>78</v>
      </c>
      <c r="P43" s="12">
        <v>7.91</v>
      </c>
      <c r="Q43" s="12">
        <v>36900.400000000001</v>
      </c>
      <c r="R43" s="12">
        <v>129</v>
      </c>
      <c r="S43" s="12">
        <v>190</v>
      </c>
      <c r="T43" s="12">
        <v>8860</v>
      </c>
      <c r="U43" s="12">
        <v>76</v>
      </c>
      <c r="W43" s="12">
        <v>20.5</v>
      </c>
      <c r="X43" s="12">
        <v>12360</v>
      </c>
      <c r="AA43" s="12">
        <v>0.13</v>
      </c>
      <c r="AB43" s="12">
        <v>0</v>
      </c>
      <c r="AC43" s="12">
        <v>3971.1</v>
      </c>
      <c r="AD43" s="12">
        <v>0</v>
      </c>
      <c r="AE43" s="12">
        <v>0</v>
      </c>
      <c r="AF43" s="12">
        <v>0</v>
      </c>
      <c r="AG43" s="12">
        <v>0</v>
      </c>
      <c r="AH43" s="12">
        <v>0</v>
      </c>
      <c r="AI43" s="12">
        <v>0</v>
      </c>
      <c r="AJ43" s="12">
        <v>3255</v>
      </c>
      <c r="AK43" s="12">
        <v>1105</v>
      </c>
      <c r="AL43" s="12">
        <v>0</v>
      </c>
      <c r="AM43" s="9">
        <v>23588</v>
      </c>
      <c r="AN43" s="9" t="s">
        <v>1303</v>
      </c>
      <c r="AO43" s="12" t="s">
        <v>79</v>
      </c>
      <c r="AP43" s="12" t="s">
        <v>80</v>
      </c>
      <c r="AQ43" s="12" t="s">
        <v>81</v>
      </c>
      <c r="AR43" s="12">
        <v>392</v>
      </c>
      <c r="AS43" s="12" t="s">
        <v>82</v>
      </c>
      <c r="AT43" s="12">
        <v>6.26</v>
      </c>
      <c r="AU43" s="12" t="s">
        <v>82</v>
      </c>
      <c r="AV43" s="12" t="s">
        <v>82</v>
      </c>
      <c r="AW43" s="12" t="s">
        <v>83</v>
      </c>
      <c r="AX43" s="12" t="s">
        <v>83</v>
      </c>
      <c r="AY43" s="12" t="s">
        <v>79</v>
      </c>
      <c r="AZ43" s="12">
        <v>4.2</v>
      </c>
      <c r="BA43" s="12" t="s">
        <v>83</v>
      </c>
      <c r="BB43" s="12" t="s">
        <v>84</v>
      </c>
      <c r="BC43" s="12" t="s">
        <v>79</v>
      </c>
      <c r="BD43" s="12">
        <v>6.15</v>
      </c>
      <c r="BE43" s="12" t="s">
        <v>84</v>
      </c>
      <c r="BF43" s="12">
        <v>45.9</v>
      </c>
      <c r="BG43" s="12" t="s">
        <v>84</v>
      </c>
      <c r="BH43" s="12" t="s">
        <v>85</v>
      </c>
      <c r="BI43" s="12" t="s">
        <v>80</v>
      </c>
      <c r="BJ43" s="12" t="s">
        <v>86</v>
      </c>
      <c r="BK43" s="12" t="s">
        <v>87</v>
      </c>
      <c r="BL43" s="12">
        <v>66</v>
      </c>
      <c r="BM43" s="12">
        <f t="shared" si="1"/>
        <v>385.38</v>
      </c>
      <c r="BN43" s="12">
        <f t="shared" si="2"/>
        <v>1.94</v>
      </c>
      <c r="BO43" s="12">
        <f t="shared" si="3"/>
        <v>6.44</v>
      </c>
      <c r="BP43" s="12">
        <f t="shared" si="5"/>
        <v>15.63</v>
      </c>
      <c r="BQ43" s="12">
        <f t="shared" si="4"/>
        <v>348.63</v>
      </c>
      <c r="BR43" s="12">
        <f t="shared" si="6"/>
        <v>0</v>
      </c>
      <c r="BS43" s="12">
        <v>65.08</v>
      </c>
      <c r="BT43" s="12">
        <v>0.43</v>
      </c>
      <c r="BU43" s="12">
        <v>0</v>
      </c>
      <c r="BV43" s="12">
        <v>7.9</v>
      </c>
      <c r="BW43" s="12">
        <v>409.39</v>
      </c>
      <c r="BX43" s="12">
        <v>414.14</v>
      </c>
      <c r="BY43" s="12">
        <v>0.99</v>
      </c>
      <c r="BZ43" s="12">
        <v>23588</v>
      </c>
      <c r="CA43" s="12">
        <v>1.1100000000000001</v>
      </c>
      <c r="CB43" s="12">
        <v>0.23899999999999999</v>
      </c>
      <c r="CC43" s="12" t="s">
        <v>169</v>
      </c>
      <c r="CD43" s="12" t="s">
        <v>1326</v>
      </c>
      <c r="CE43" s="12">
        <v>612.9</v>
      </c>
      <c r="CF43" s="12">
        <v>59.402239999999999</v>
      </c>
      <c r="CG43" s="12">
        <v>-121.03641</v>
      </c>
    </row>
    <row r="44" spans="1:85">
      <c r="A44" s="12">
        <v>46</v>
      </c>
      <c r="B44" s="12" t="s">
        <v>1317</v>
      </c>
      <c r="C44" s="12" t="s">
        <v>165</v>
      </c>
      <c r="D44" s="12" t="s">
        <v>1323</v>
      </c>
      <c r="F44" s="12" t="s">
        <v>1289</v>
      </c>
      <c r="G44" s="12" t="s">
        <v>1318</v>
      </c>
      <c r="H44" s="12" t="s">
        <v>166</v>
      </c>
      <c r="I44" s="12" t="s">
        <v>1327</v>
      </c>
      <c r="J44" s="14">
        <v>44768</v>
      </c>
      <c r="K44" s="12" t="s">
        <v>1328</v>
      </c>
      <c r="L44" s="12" t="s">
        <v>77</v>
      </c>
      <c r="O44" s="12" t="s">
        <v>78</v>
      </c>
      <c r="P44" s="12">
        <v>7.68</v>
      </c>
      <c r="Q44" s="12">
        <v>35211.300000000003</v>
      </c>
      <c r="R44" s="12">
        <v>177</v>
      </c>
      <c r="S44" s="12">
        <v>184</v>
      </c>
      <c r="T44" s="12">
        <v>9710</v>
      </c>
      <c r="U44" s="12">
        <v>84.3</v>
      </c>
      <c r="W44" s="12">
        <v>21.1</v>
      </c>
      <c r="X44" s="12">
        <v>12000</v>
      </c>
      <c r="AA44" s="12">
        <v>0.128</v>
      </c>
      <c r="AB44" s="12">
        <v>0</v>
      </c>
      <c r="AC44" s="12">
        <v>3696.6</v>
      </c>
      <c r="AD44" s="12">
        <v>0</v>
      </c>
      <c r="AE44" s="12">
        <v>0</v>
      </c>
      <c r="AF44" s="12">
        <v>0</v>
      </c>
      <c r="AG44" s="12">
        <v>0</v>
      </c>
      <c r="AH44" s="12">
        <v>0</v>
      </c>
      <c r="AI44" s="12">
        <v>0</v>
      </c>
      <c r="AJ44" s="12">
        <v>3030</v>
      </c>
      <c r="AK44" s="12">
        <v>1200</v>
      </c>
      <c r="AL44" s="12">
        <v>0</v>
      </c>
      <c r="AM44" s="9">
        <v>23994</v>
      </c>
      <c r="AN44" s="9" t="s">
        <v>1303</v>
      </c>
      <c r="AO44" s="12" t="s">
        <v>79</v>
      </c>
      <c r="AP44" s="12" t="s">
        <v>80</v>
      </c>
      <c r="AQ44" s="12" t="s">
        <v>81</v>
      </c>
      <c r="AR44" s="12">
        <v>499</v>
      </c>
      <c r="AS44" s="12" t="s">
        <v>82</v>
      </c>
      <c r="AT44" s="12">
        <v>7.17</v>
      </c>
      <c r="AU44" s="12" t="s">
        <v>82</v>
      </c>
      <c r="AV44" s="12" t="s">
        <v>82</v>
      </c>
      <c r="AW44" s="12" t="s">
        <v>83</v>
      </c>
      <c r="AX44" s="12" t="s">
        <v>83</v>
      </c>
      <c r="AY44" s="12" t="s">
        <v>79</v>
      </c>
      <c r="AZ44" s="12">
        <v>4.47</v>
      </c>
      <c r="BA44" s="12" t="s">
        <v>83</v>
      </c>
      <c r="BB44" s="12" t="s">
        <v>84</v>
      </c>
      <c r="BC44" s="12" t="s">
        <v>79</v>
      </c>
      <c r="BD44" s="12">
        <v>6.07</v>
      </c>
      <c r="BE44" s="12" t="s">
        <v>84</v>
      </c>
      <c r="BF44" s="12">
        <v>47.4</v>
      </c>
      <c r="BG44" s="12" t="s">
        <v>84</v>
      </c>
      <c r="BH44" s="12" t="s">
        <v>85</v>
      </c>
      <c r="BI44" s="12" t="s">
        <v>80</v>
      </c>
      <c r="BJ44" s="12" t="s">
        <v>86</v>
      </c>
      <c r="BK44" s="12" t="s">
        <v>87</v>
      </c>
      <c r="BL44" s="12">
        <v>50</v>
      </c>
      <c r="BM44" s="12">
        <f t="shared" si="1"/>
        <v>422.36</v>
      </c>
      <c r="BN44" s="12">
        <f t="shared" si="2"/>
        <v>2.16</v>
      </c>
      <c r="BO44" s="12">
        <f t="shared" si="3"/>
        <v>8.83</v>
      </c>
      <c r="BP44" s="12">
        <f t="shared" si="5"/>
        <v>15.14</v>
      </c>
      <c r="BQ44" s="12">
        <f t="shared" si="4"/>
        <v>338.48</v>
      </c>
      <c r="BR44" s="12">
        <f t="shared" si="6"/>
        <v>0</v>
      </c>
      <c r="BS44" s="12">
        <v>60.58</v>
      </c>
      <c r="BT44" s="12">
        <v>0.44</v>
      </c>
      <c r="BU44" s="12">
        <v>0</v>
      </c>
      <c r="BV44" s="12">
        <v>7.7</v>
      </c>
      <c r="BW44" s="12">
        <v>448.49</v>
      </c>
      <c r="BX44" s="12">
        <v>399.5</v>
      </c>
      <c r="BY44" s="12">
        <v>1.1200000000000001</v>
      </c>
      <c r="BZ44" s="12">
        <v>23994</v>
      </c>
      <c r="CA44" s="12">
        <v>1.25</v>
      </c>
      <c r="CB44" s="12">
        <v>0.248</v>
      </c>
      <c r="CC44" s="12" t="s">
        <v>1327</v>
      </c>
      <c r="CD44" s="12" t="s">
        <v>1329</v>
      </c>
      <c r="CE44" s="12">
        <v>614.79999999999995</v>
      </c>
      <c r="CF44" s="12">
        <v>59.43282</v>
      </c>
      <c r="CG44" s="12">
        <v>-121.06995999999999</v>
      </c>
    </row>
    <row r="45" spans="1:85">
      <c r="A45" s="12">
        <v>47</v>
      </c>
      <c r="B45" s="12" t="s">
        <v>1330</v>
      </c>
      <c r="C45" s="12" t="s">
        <v>174</v>
      </c>
      <c r="D45" s="12" t="s">
        <v>74</v>
      </c>
      <c r="F45" s="12" t="s">
        <v>1268</v>
      </c>
      <c r="G45" s="12" t="s">
        <v>1331</v>
      </c>
      <c r="H45" s="12" t="s">
        <v>175</v>
      </c>
      <c r="I45" s="12" t="s">
        <v>173</v>
      </c>
      <c r="J45" s="14">
        <v>44806</v>
      </c>
      <c r="K45" s="12" t="s">
        <v>176</v>
      </c>
      <c r="L45" s="12" t="s">
        <v>77</v>
      </c>
      <c r="O45" s="12" t="s">
        <v>78</v>
      </c>
      <c r="P45" s="12">
        <v>5.51</v>
      </c>
      <c r="Q45" s="12">
        <v>222222.2</v>
      </c>
      <c r="R45" s="12">
        <v>15330</v>
      </c>
      <c r="S45" s="12">
        <v>1410</v>
      </c>
      <c r="T45" s="12">
        <v>74300</v>
      </c>
      <c r="U45" s="12">
        <v>2507</v>
      </c>
      <c r="V45" s="12">
        <v>77.3</v>
      </c>
      <c r="W45" s="12">
        <v>7.5</v>
      </c>
      <c r="X45" s="12">
        <v>158500</v>
      </c>
      <c r="AA45" s="12">
        <v>3.08</v>
      </c>
      <c r="AB45" s="12">
        <v>0</v>
      </c>
      <c r="AC45" s="12">
        <v>20.3</v>
      </c>
      <c r="AD45" s="12">
        <v>35</v>
      </c>
      <c r="AE45" s="12">
        <v>0</v>
      </c>
      <c r="AF45" s="12">
        <v>35</v>
      </c>
      <c r="AG45" s="12">
        <v>7.9</v>
      </c>
      <c r="AH45" s="12">
        <v>0</v>
      </c>
      <c r="AI45" s="12">
        <v>7.9</v>
      </c>
      <c r="AJ45" s="12">
        <v>16.670000000000002</v>
      </c>
      <c r="AK45" s="12">
        <v>44085</v>
      </c>
      <c r="AL45" s="12">
        <v>0</v>
      </c>
      <c r="AM45" s="12">
        <v>252064</v>
      </c>
      <c r="AO45" s="12" t="s">
        <v>177</v>
      </c>
      <c r="AP45" s="12" t="s">
        <v>81</v>
      </c>
      <c r="AQ45" s="12" t="s">
        <v>84</v>
      </c>
      <c r="AR45" s="12">
        <v>256</v>
      </c>
      <c r="AS45" s="12" t="s">
        <v>178</v>
      </c>
      <c r="AT45" s="12">
        <v>20.100000000000001</v>
      </c>
      <c r="AU45" s="12" t="s">
        <v>179</v>
      </c>
      <c r="AV45" s="12" t="s">
        <v>81</v>
      </c>
      <c r="AW45" s="12" t="s">
        <v>81</v>
      </c>
      <c r="AX45" s="12" t="s">
        <v>180</v>
      </c>
      <c r="AY45" s="12" t="s">
        <v>80</v>
      </c>
      <c r="AZ45" s="12">
        <v>89.6</v>
      </c>
      <c r="BA45" s="12" t="s">
        <v>80</v>
      </c>
      <c r="BB45" s="12" t="s">
        <v>86</v>
      </c>
      <c r="BC45" s="12" t="s">
        <v>81</v>
      </c>
      <c r="BD45" s="12">
        <v>10.7</v>
      </c>
      <c r="BE45" s="12" t="s">
        <v>81</v>
      </c>
      <c r="BF45" s="12">
        <v>2770</v>
      </c>
      <c r="BG45" s="12" t="s">
        <v>181</v>
      </c>
      <c r="BH45" s="12" t="s">
        <v>182</v>
      </c>
      <c r="BI45" s="12" t="s">
        <v>80</v>
      </c>
      <c r="BJ45" s="12" t="s">
        <v>82</v>
      </c>
      <c r="BK45" s="12" t="s">
        <v>84</v>
      </c>
      <c r="BL45" s="12">
        <v>45.4</v>
      </c>
      <c r="BM45" s="12">
        <v>3231.84</v>
      </c>
      <c r="BN45" s="12">
        <v>64.12</v>
      </c>
      <c r="BO45" s="12">
        <v>765.01</v>
      </c>
      <c r="BP45" s="12">
        <v>116.03</v>
      </c>
      <c r="BQ45" s="12">
        <v>4470.71</v>
      </c>
      <c r="BR45" s="15">
        <f t="shared" si="0"/>
        <v>0</v>
      </c>
      <c r="BS45" s="12">
        <v>0.33</v>
      </c>
      <c r="BT45" s="12">
        <v>0.16</v>
      </c>
      <c r="BU45" s="12">
        <v>0</v>
      </c>
      <c r="BV45" s="12">
        <v>5.5</v>
      </c>
      <c r="BW45" s="12">
        <v>4177</v>
      </c>
      <c r="BX45" s="12">
        <v>4471.2</v>
      </c>
      <c r="BY45" s="12">
        <v>0.93</v>
      </c>
      <c r="BZ45" s="12">
        <v>252064</v>
      </c>
      <c r="CA45" s="12">
        <v>0.72</v>
      </c>
      <c r="CB45" s="12">
        <v>236.79599999999999</v>
      </c>
      <c r="CC45" s="12" t="s">
        <v>173</v>
      </c>
      <c r="CD45" s="12" t="s">
        <v>1332</v>
      </c>
      <c r="CE45" s="12">
        <v>964.1</v>
      </c>
      <c r="CF45" s="12">
        <v>56.775260000000003</v>
      </c>
      <c r="CG45" s="12">
        <v>-122.10216</v>
      </c>
    </row>
    <row r="46" spans="1:85">
      <c r="A46" s="12">
        <v>48</v>
      </c>
      <c r="B46" s="12" t="s">
        <v>1330</v>
      </c>
      <c r="C46" s="12" t="s">
        <v>174</v>
      </c>
      <c r="D46" s="12" t="s">
        <v>74</v>
      </c>
      <c r="F46" s="12" t="s">
        <v>1268</v>
      </c>
      <c r="G46" s="12" t="s">
        <v>1331</v>
      </c>
      <c r="H46" s="12" t="s">
        <v>175</v>
      </c>
      <c r="I46" s="12" t="s">
        <v>183</v>
      </c>
      <c r="J46" s="14">
        <v>44806</v>
      </c>
      <c r="K46" s="12" t="s">
        <v>184</v>
      </c>
      <c r="L46" s="12" t="s">
        <v>77</v>
      </c>
      <c r="O46" s="12" t="s">
        <v>78</v>
      </c>
      <c r="P46" s="12">
        <v>6.01</v>
      </c>
      <c r="Q46" s="12">
        <v>222222.2</v>
      </c>
      <c r="R46" s="12">
        <v>14040</v>
      </c>
      <c r="S46" s="12">
        <v>1490</v>
      </c>
      <c r="T46" s="12">
        <v>69900</v>
      </c>
      <c r="U46" s="12">
        <v>2415</v>
      </c>
      <c r="V46" s="12">
        <v>38</v>
      </c>
      <c r="W46" s="12">
        <v>16.100000000000001</v>
      </c>
      <c r="X46" s="12">
        <v>142700</v>
      </c>
      <c r="AA46" s="12">
        <v>2.95</v>
      </c>
      <c r="AB46" s="12">
        <v>0</v>
      </c>
      <c r="AC46" s="12">
        <v>34.6</v>
      </c>
      <c r="AD46" s="12">
        <v>20</v>
      </c>
      <c r="AE46" s="12">
        <v>0</v>
      </c>
      <c r="AF46" s="12">
        <v>20</v>
      </c>
      <c r="AG46" s="12">
        <v>4.5</v>
      </c>
      <c r="AH46" s="12">
        <v>0</v>
      </c>
      <c r="AI46" s="12">
        <v>4.5</v>
      </c>
      <c r="AJ46" s="12">
        <v>28.33</v>
      </c>
      <c r="AK46" s="12">
        <v>41194</v>
      </c>
      <c r="AL46" s="12">
        <v>0</v>
      </c>
      <c r="AM46" s="12">
        <v>230578</v>
      </c>
      <c r="AO46" s="12" t="s">
        <v>185</v>
      </c>
      <c r="AP46" s="12" t="s">
        <v>81</v>
      </c>
      <c r="AQ46" s="12" t="s">
        <v>84</v>
      </c>
      <c r="AR46" s="12">
        <v>173</v>
      </c>
      <c r="AS46" s="12" t="s">
        <v>178</v>
      </c>
      <c r="AT46" s="12">
        <v>17.5</v>
      </c>
      <c r="AU46" s="12" t="s">
        <v>179</v>
      </c>
      <c r="AV46" s="12" t="s">
        <v>81</v>
      </c>
      <c r="AW46" s="12" t="s">
        <v>81</v>
      </c>
      <c r="AX46" s="12" t="s">
        <v>180</v>
      </c>
      <c r="AY46" s="12" t="s">
        <v>80</v>
      </c>
      <c r="AZ46" s="12">
        <v>84.9</v>
      </c>
      <c r="BA46" s="12" t="s">
        <v>80</v>
      </c>
      <c r="BB46" s="12" t="s">
        <v>86</v>
      </c>
      <c r="BC46" s="12" t="s">
        <v>81</v>
      </c>
      <c r="BD46" s="12">
        <v>11.8</v>
      </c>
      <c r="BE46" s="12" t="s">
        <v>81</v>
      </c>
      <c r="BF46" s="12">
        <v>2330</v>
      </c>
      <c r="BG46" s="12" t="s">
        <v>186</v>
      </c>
      <c r="BH46" s="12" t="s">
        <v>182</v>
      </c>
      <c r="BI46" s="12" t="s">
        <v>80</v>
      </c>
      <c r="BJ46" s="12" t="s">
        <v>187</v>
      </c>
      <c r="BK46" s="12" t="s">
        <v>84</v>
      </c>
      <c r="BL46" s="12">
        <v>100</v>
      </c>
      <c r="BM46" s="12">
        <v>3040.45</v>
      </c>
      <c r="BN46" s="12">
        <v>61.77</v>
      </c>
      <c r="BO46" s="12">
        <v>700.63</v>
      </c>
      <c r="BP46" s="12">
        <v>122.61</v>
      </c>
      <c r="BQ46" s="12">
        <v>4025.05</v>
      </c>
      <c r="BR46" s="15">
        <f t="shared" si="0"/>
        <v>0</v>
      </c>
      <c r="BS46" s="12">
        <v>0.56999999999999995</v>
      </c>
      <c r="BT46" s="12">
        <v>0.34</v>
      </c>
      <c r="BU46" s="12">
        <v>0</v>
      </c>
      <c r="BV46" s="12">
        <v>6</v>
      </c>
      <c r="BW46" s="12">
        <v>3925.46</v>
      </c>
      <c r="BX46" s="12">
        <v>4025.96</v>
      </c>
      <c r="BY46" s="12">
        <v>0.98</v>
      </c>
      <c r="BZ46" s="12">
        <v>230578</v>
      </c>
      <c r="CA46" s="12">
        <v>0.76</v>
      </c>
      <c r="CB46" s="12">
        <v>134.73599999999999</v>
      </c>
      <c r="CC46" s="12" t="s">
        <v>183</v>
      </c>
      <c r="CD46" s="12" t="s">
        <v>1333</v>
      </c>
      <c r="CE46" s="12">
        <v>1006.5</v>
      </c>
      <c r="CF46" s="12">
        <v>56.818640000000002</v>
      </c>
      <c r="CG46" s="12">
        <v>-122.11835000000001</v>
      </c>
    </row>
    <row r="47" spans="1:85">
      <c r="A47" s="12">
        <v>49</v>
      </c>
      <c r="B47" s="12" t="s">
        <v>1330</v>
      </c>
      <c r="C47" s="12" t="s">
        <v>174</v>
      </c>
      <c r="D47" s="12" t="s">
        <v>74</v>
      </c>
      <c r="F47" s="12" t="s">
        <v>1268</v>
      </c>
      <c r="G47" s="12" t="s">
        <v>1331</v>
      </c>
      <c r="H47" s="12" t="s">
        <v>175</v>
      </c>
      <c r="I47" s="12" t="s">
        <v>188</v>
      </c>
      <c r="J47" s="14">
        <v>44806</v>
      </c>
      <c r="K47" s="12" t="s">
        <v>189</v>
      </c>
      <c r="L47" s="12" t="s">
        <v>77</v>
      </c>
      <c r="O47" s="12" t="s">
        <v>78</v>
      </c>
      <c r="P47" s="12">
        <v>6.18</v>
      </c>
      <c r="Q47" s="12">
        <v>250000</v>
      </c>
      <c r="R47" s="12">
        <v>13200</v>
      </c>
      <c r="S47" s="12">
        <v>1480</v>
      </c>
      <c r="T47" s="12">
        <v>76400</v>
      </c>
      <c r="U47" s="12">
        <v>2140</v>
      </c>
      <c r="V47" s="12">
        <v>21</v>
      </c>
      <c r="W47" s="12">
        <v>52</v>
      </c>
      <c r="X47" s="12">
        <v>143990</v>
      </c>
      <c r="AA47" s="12">
        <v>2.9</v>
      </c>
      <c r="AB47" s="12">
        <v>0</v>
      </c>
      <c r="AC47" s="12">
        <v>65.099999999999994</v>
      </c>
      <c r="AD47" s="12">
        <v>19.8</v>
      </c>
      <c r="AE47" s="12">
        <v>0</v>
      </c>
      <c r="AF47" s="12">
        <v>19.8</v>
      </c>
      <c r="AG47" s="12">
        <v>4.5</v>
      </c>
      <c r="AH47" s="12">
        <v>0</v>
      </c>
      <c r="AI47" s="12">
        <v>4.5</v>
      </c>
      <c r="AJ47" s="12">
        <v>53.33</v>
      </c>
      <c r="AK47" s="12">
        <v>39055</v>
      </c>
      <c r="AL47" s="12">
        <v>0</v>
      </c>
      <c r="AM47" s="12">
        <v>237293</v>
      </c>
      <c r="AO47" s="12" t="s">
        <v>190</v>
      </c>
      <c r="AP47" s="12" t="s">
        <v>190</v>
      </c>
      <c r="AQ47" s="12" t="s">
        <v>79</v>
      </c>
      <c r="AR47" s="12">
        <v>42</v>
      </c>
      <c r="AS47" s="12" t="s">
        <v>178</v>
      </c>
      <c r="AT47" s="12">
        <v>14</v>
      </c>
      <c r="AU47" s="12" t="s">
        <v>87</v>
      </c>
      <c r="AV47" s="12" t="s">
        <v>81</v>
      </c>
      <c r="AW47" s="12" t="s">
        <v>81</v>
      </c>
      <c r="AX47" s="12" t="s">
        <v>81</v>
      </c>
      <c r="AY47" s="12" t="s">
        <v>191</v>
      </c>
      <c r="AZ47" s="12">
        <v>99.7</v>
      </c>
      <c r="BA47" s="12" t="s">
        <v>80</v>
      </c>
      <c r="BB47" s="12" t="s">
        <v>84</v>
      </c>
      <c r="BC47" s="12" t="s">
        <v>190</v>
      </c>
      <c r="BD47" s="12">
        <v>8</v>
      </c>
      <c r="BE47" s="12" t="s">
        <v>81</v>
      </c>
      <c r="BF47" s="12">
        <v>2290</v>
      </c>
      <c r="BG47" s="12" t="s">
        <v>192</v>
      </c>
      <c r="BH47" s="12" t="s">
        <v>193</v>
      </c>
      <c r="BI47" s="12" t="s">
        <v>191</v>
      </c>
      <c r="BJ47" s="12" t="s">
        <v>82</v>
      </c>
      <c r="BK47" s="12" t="s">
        <v>79</v>
      </c>
      <c r="BL47" s="12">
        <v>42</v>
      </c>
      <c r="BM47" s="12">
        <v>3323.18</v>
      </c>
      <c r="BN47" s="12">
        <v>54.73</v>
      </c>
      <c r="BO47" s="12">
        <v>658.72</v>
      </c>
      <c r="BP47" s="12">
        <v>121.79</v>
      </c>
      <c r="BQ47" s="12">
        <v>4061.43</v>
      </c>
      <c r="BR47" s="15">
        <f t="shared" si="0"/>
        <v>0</v>
      </c>
      <c r="BS47" s="12">
        <v>1.07</v>
      </c>
      <c r="BT47" s="12">
        <v>1.08</v>
      </c>
      <c r="BU47" s="12">
        <v>0</v>
      </c>
      <c r="BV47" s="12">
        <v>6.2</v>
      </c>
      <c r="BW47" s="12">
        <v>4158.42</v>
      </c>
      <c r="BX47" s="12">
        <v>4063.58</v>
      </c>
      <c r="BY47" s="12">
        <v>1.02</v>
      </c>
      <c r="BZ47" s="12">
        <v>237293</v>
      </c>
      <c r="CA47" s="12">
        <v>0.82</v>
      </c>
      <c r="CB47" s="12">
        <v>56.646999999999998</v>
      </c>
      <c r="CC47" s="12" t="s">
        <v>188</v>
      </c>
      <c r="CD47" s="12" t="s">
        <v>1334</v>
      </c>
      <c r="CE47" s="12">
        <v>708.1</v>
      </c>
      <c r="CF47" s="12">
        <v>56.572670000000002</v>
      </c>
      <c r="CG47" s="12">
        <v>-122.02791999999999</v>
      </c>
    </row>
    <row r="48" spans="1:85">
      <c r="A48" s="12">
        <v>50</v>
      </c>
      <c r="B48" s="12" t="s">
        <v>1330</v>
      </c>
      <c r="C48" s="12" t="s">
        <v>174</v>
      </c>
      <c r="D48" s="12" t="s">
        <v>74</v>
      </c>
      <c r="F48" s="12" t="s">
        <v>1268</v>
      </c>
      <c r="G48" s="12" t="s">
        <v>1331</v>
      </c>
      <c r="H48" s="12" t="s">
        <v>175</v>
      </c>
      <c r="I48" s="12" t="s">
        <v>194</v>
      </c>
      <c r="J48" s="14">
        <v>44806</v>
      </c>
      <c r="K48" s="12" t="s">
        <v>195</v>
      </c>
      <c r="L48" s="12" t="s">
        <v>77</v>
      </c>
      <c r="O48" s="12" t="s">
        <v>78</v>
      </c>
      <c r="P48" s="12">
        <v>6.07</v>
      </c>
      <c r="Q48" s="12">
        <v>204081.6</v>
      </c>
      <c r="R48" s="12">
        <v>13840</v>
      </c>
      <c r="S48" s="12">
        <v>1450</v>
      </c>
      <c r="T48" s="12">
        <v>70030</v>
      </c>
      <c r="U48" s="12">
        <v>2200</v>
      </c>
      <c r="V48" s="12">
        <v>105</v>
      </c>
      <c r="W48" s="12">
        <v>28.5</v>
      </c>
      <c r="X48" s="12">
        <v>137200</v>
      </c>
      <c r="AA48" s="12">
        <v>3.12</v>
      </c>
      <c r="AB48" s="12">
        <v>0</v>
      </c>
      <c r="AC48" s="12">
        <v>7930</v>
      </c>
      <c r="AD48" s="12">
        <v>35</v>
      </c>
      <c r="AE48" s="12">
        <v>0</v>
      </c>
      <c r="AF48" s="12">
        <v>35</v>
      </c>
      <c r="AG48" s="12">
        <v>7.9</v>
      </c>
      <c r="AH48" s="12">
        <v>0</v>
      </c>
      <c r="AI48" s="12">
        <v>7.9</v>
      </c>
      <c r="AJ48" s="12">
        <v>6500</v>
      </c>
      <c r="AK48" s="12">
        <v>40530</v>
      </c>
      <c r="AL48" s="12">
        <v>0</v>
      </c>
      <c r="AM48" s="12">
        <v>228648</v>
      </c>
      <c r="AO48" s="12" t="s">
        <v>185</v>
      </c>
      <c r="AP48" s="12" t="s">
        <v>81</v>
      </c>
      <c r="AQ48" s="12" t="s">
        <v>84</v>
      </c>
      <c r="AR48" s="12">
        <v>115</v>
      </c>
      <c r="AS48" s="12" t="s">
        <v>178</v>
      </c>
      <c r="AT48" s="12">
        <v>17.8</v>
      </c>
      <c r="AU48" s="12" t="s">
        <v>179</v>
      </c>
      <c r="AV48" s="12" t="s">
        <v>81</v>
      </c>
      <c r="AW48" s="12" t="s">
        <v>81</v>
      </c>
      <c r="AX48" s="12" t="s">
        <v>180</v>
      </c>
      <c r="AY48" s="12" t="s">
        <v>80</v>
      </c>
      <c r="AZ48" s="12">
        <v>78</v>
      </c>
      <c r="BA48" s="12" t="s">
        <v>80</v>
      </c>
      <c r="BB48" s="12" t="s">
        <v>84</v>
      </c>
      <c r="BC48" s="12" t="s">
        <v>81</v>
      </c>
      <c r="BD48" s="12">
        <v>13</v>
      </c>
      <c r="BE48" s="12" t="s">
        <v>81</v>
      </c>
      <c r="BF48" s="12">
        <v>2260</v>
      </c>
      <c r="BG48" s="12" t="s">
        <v>196</v>
      </c>
      <c r="BH48" s="12" t="s">
        <v>182</v>
      </c>
      <c r="BI48" s="12" t="s">
        <v>80</v>
      </c>
      <c r="BJ48" s="12" t="s">
        <v>187</v>
      </c>
      <c r="BK48" s="12" t="s">
        <v>84</v>
      </c>
      <c r="BL48" s="12">
        <v>145</v>
      </c>
      <c r="BM48" s="12">
        <v>3046.11</v>
      </c>
      <c r="BN48" s="12">
        <v>56.27</v>
      </c>
      <c r="BO48" s="12">
        <v>690.65</v>
      </c>
      <c r="BP48" s="12">
        <v>119.32</v>
      </c>
      <c r="BQ48" s="12">
        <v>3869.91</v>
      </c>
      <c r="BR48" s="15">
        <f t="shared" si="0"/>
        <v>0</v>
      </c>
      <c r="BS48" s="12">
        <v>129.96</v>
      </c>
      <c r="BT48" s="12">
        <v>0.59</v>
      </c>
      <c r="BU48" s="12">
        <v>0</v>
      </c>
      <c r="BV48" s="12">
        <v>6.1</v>
      </c>
      <c r="BW48" s="12">
        <v>3912.35</v>
      </c>
      <c r="BX48" s="12">
        <v>4000.46</v>
      </c>
      <c r="BY48" s="12">
        <v>0.98</v>
      </c>
      <c r="BZ48" s="12">
        <v>228648</v>
      </c>
      <c r="CA48" s="12">
        <v>0.79</v>
      </c>
      <c r="CB48" s="12">
        <v>0.91400000000000003</v>
      </c>
      <c r="CC48" s="12" t="s">
        <v>194</v>
      </c>
      <c r="CD48" s="12" t="s">
        <v>1335</v>
      </c>
      <c r="CE48" s="12">
        <v>949.2</v>
      </c>
      <c r="CF48" s="12">
        <v>56.770130000000002</v>
      </c>
      <c r="CG48" s="12">
        <v>-122.07323</v>
      </c>
    </row>
    <row r="49" spans="1:85">
      <c r="A49" s="12">
        <v>51</v>
      </c>
      <c r="B49" s="12" t="s">
        <v>1330</v>
      </c>
      <c r="C49" s="12" t="s">
        <v>198</v>
      </c>
      <c r="D49" s="12" t="s">
        <v>74</v>
      </c>
      <c r="F49" s="12" t="s">
        <v>1268</v>
      </c>
      <c r="G49" s="12" t="s">
        <v>1331</v>
      </c>
      <c r="H49" s="12" t="s">
        <v>175</v>
      </c>
      <c r="I49" s="12" t="s">
        <v>197</v>
      </c>
      <c r="J49" s="14">
        <v>44806</v>
      </c>
      <c r="K49" s="12" t="s">
        <v>199</v>
      </c>
      <c r="L49" s="12" t="s">
        <v>77</v>
      </c>
      <c r="O49" s="12" t="s">
        <v>78</v>
      </c>
      <c r="P49" s="12">
        <v>5.07</v>
      </c>
      <c r="Q49" s="12">
        <v>238095.2</v>
      </c>
      <c r="R49" s="12">
        <v>16160</v>
      </c>
      <c r="S49" s="12">
        <v>1680</v>
      </c>
      <c r="T49" s="12">
        <v>74500</v>
      </c>
      <c r="U49" s="12">
        <v>2310</v>
      </c>
      <c r="V49" s="12">
        <v>123</v>
      </c>
      <c r="W49" s="12">
        <v>39.1</v>
      </c>
      <c r="X49" s="12">
        <v>161500</v>
      </c>
      <c r="AA49" s="12">
        <v>8.92</v>
      </c>
      <c r="AB49" s="12">
        <v>0</v>
      </c>
      <c r="AC49" s="12">
        <v>12.2</v>
      </c>
      <c r="AD49" s="12">
        <v>52.3</v>
      </c>
      <c r="AE49" s="12">
        <v>0</v>
      </c>
      <c r="AF49" s="12">
        <v>52.3</v>
      </c>
      <c r="AG49" s="12">
        <v>11.8</v>
      </c>
      <c r="AH49" s="12">
        <v>0</v>
      </c>
      <c r="AI49" s="12">
        <v>11.8</v>
      </c>
      <c r="AJ49" s="12">
        <v>10</v>
      </c>
      <c r="AK49" s="12">
        <v>47270</v>
      </c>
      <c r="AL49" s="12">
        <v>0</v>
      </c>
      <c r="AM49" s="12">
        <v>256195</v>
      </c>
      <c r="AO49" s="12" t="s">
        <v>200</v>
      </c>
      <c r="AP49" s="12" t="s">
        <v>81</v>
      </c>
      <c r="AQ49" s="12" t="s">
        <v>79</v>
      </c>
      <c r="AR49" s="12">
        <v>42</v>
      </c>
      <c r="AS49" s="12" t="s">
        <v>178</v>
      </c>
      <c r="AT49" s="12">
        <v>16.600000000000001</v>
      </c>
      <c r="AU49" s="12" t="s">
        <v>179</v>
      </c>
      <c r="AV49" s="12" t="s">
        <v>81</v>
      </c>
      <c r="AW49" s="12" t="s">
        <v>81</v>
      </c>
      <c r="AX49" s="12" t="s">
        <v>180</v>
      </c>
      <c r="AY49" s="12" t="s">
        <v>80</v>
      </c>
      <c r="AZ49" s="12">
        <v>74</v>
      </c>
      <c r="BA49" s="12" t="s">
        <v>80</v>
      </c>
      <c r="BB49" s="12" t="s">
        <v>86</v>
      </c>
      <c r="BC49" s="12" t="s">
        <v>81</v>
      </c>
      <c r="BD49" s="12">
        <v>10.1</v>
      </c>
      <c r="BE49" s="12" t="s">
        <v>81</v>
      </c>
      <c r="BF49" s="12">
        <v>2450</v>
      </c>
      <c r="BG49" s="12" t="s">
        <v>201</v>
      </c>
      <c r="BH49" s="12" t="s">
        <v>182</v>
      </c>
      <c r="BI49" s="12" t="s">
        <v>80</v>
      </c>
      <c r="BJ49" s="12" t="s">
        <v>187</v>
      </c>
      <c r="BK49" s="12" t="s">
        <v>84</v>
      </c>
      <c r="BL49" s="12">
        <v>129</v>
      </c>
      <c r="BM49" s="12">
        <v>3240.54</v>
      </c>
      <c r="BN49" s="12">
        <v>59.08</v>
      </c>
      <c r="BO49" s="12">
        <v>806.43</v>
      </c>
      <c r="BP49" s="12">
        <v>138.24</v>
      </c>
      <c r="BQ49" s="12">
        <v>4555.33</v>
      </c>
      <c r="BR49" s="15">
        <f t="shared" si="0"/>
        <v>0</v>
      </c>
      <c r="BS49" s="12">
        <v>0.2</v>
      </c>
      <c r="BT49" s="12">
        <v>0.81</v>
      </c>
      <c r="BU49" s="12">
        <v>0</v>
      </c>
      <c r="BV49" s="12">
        <v>5.0999999999999996</v>
      </c>
      <c r="BW49" s="12">
        <v>4244.29</v>
      </c>
      <c r="BX49" s="12">
        <v>4556.34</v>
      </c>
      <c r="BY49" s="12">
        <v>0.93</v>
      </c>
      <c r="BZ49" s="12">
        <v>256195</v>
      </c>
      <c r="CA49" s="12">
        <v>0.71</v>
      </c>
      <c r="CB49" s="12">
        <v>136.87100000000001</v>
      </c>
      <c r="CC49" s="12" t="s">
        <v>197</v>
      </c>
      <c r="CD49" s="12" t="s">
        <v>1336</v>
      </c>
      <c r="CE49" s="12">
        <v>890</v>
      </c>
      <c r="CF49" s="12">
        <v>56.692819999999998</v>
      </c>
      <c r="CG49" s="12">
        <v>-121.98625</v>
      </c>
    </row>
    <row r="50" spans="1:85">
      <c r="A50" s="12">
        <v>52</v>
      </c>
      <c r="B50" s="12" t="s">
        <v>1330</v>
      </c>
      <c r="C50" s="12" t="s">
        <v>174</v>
      </c>
      <c r="D50" s="12" t="s">
        <v>74</v>
      </c>
      <c r="F50" s="12" t="s">
        <v>1268</v>
      </c>
      <c r="G50" s="12" t="s">
        <v>1331</v>
      </c>
      <c r="H50" s="12" t="s">
        <v>175</v>
      </c>
      <c r="I50" s="12" t="s">
        <v>1337</v>
      </c>
      <c r="J50" s="14">
        <v>44806</v>
      </c>
      <c r="K50" s="12" t="s">
        <v>1338</v>
      </c>
      <c r="L50" s="12" t="s">
        <v>77</v>
      </c>
      <c r="O50" s="12" t="s">
        <v>78</v>
      </c>
      <c r="P50" s="12">
        <v>5.45</v>
      </c>
      <c r="Q50" s="12">
        <v>217391.3</v>
      </c>
      <c r="R50" s="12">
        <v>13630</v>
      </c>
      <c r="S50" s="12">
        <v>1320</v>
      </c>
      <c r="T50" s="12">
        <v>66900</v>
      </c>
      <c r="U50" s="12">
        <v>2030</v>
      </c>
      <c r="V50" s="12">
        <v>155</v>
      </c>
      <c r="W50" s="12">
        <v>47.2</v>
      </c>
      <c r="X50" s="12">
        <v>148700</v>
      </c>
      <c r="AA50" s="12">
        <v>3.94</v>
      </c>
      <c r="AB50" s="12">
        <v>0</v>
      </c>
      <c r="AC50" s="12">
        <v>22.4</v>
      </c>
      <c r="AD50" s="12">
        <v>25</v>
      </c>
      <c r="AE50" s="12">
        <v>0</v>
      </c>
      <c r="AF50" s="12">
        <v>25</v>
      </c>
      <c r="AG50" s="12">
        <v>5.6</v>
      </c>
      <c r="AH50" s="12">
        <v>0</v>
      </c>
      <c r="AI50" s="12">
        <v>5.6</v>
      </c>
      <c r="AJ50" s="12">
        <v>18.329999999999998</v>
      </c>
      <c r="AK50" s="12">
        <v>39470</v>
      </c>
      <c r="AL50" s="12">
        <v>0</v>
      </c>
      <c r="AM50" s="12">
        <v>232638</v>
      </c>
      <c r="AO50" s="12" t="s">
        <v>177</v>
      </c>
      <c r="AP50" s="12" t="s">
        <v>81</v>
      </c>
      <c r="AQ50" s="12" t="s">
        <v>84</v>
      </c>
      <c r="AR50" s="12">
        <v>34</v>
      </c>
      <c r="AS50" s="12" t="s">
        <v>178</v>
      </c>
      <c r="AT50" s="12">
        <v>12.9</v>
      </c>
      <c r="AU50" s="12" t="s">
        <v>179</v>
      </c>
      <c r="AV50" s="12" t="s">
        <v>81</v>
      </c>
      <c r="AW50" s="12" t="s">
        <v>81</v>
      </c>
      <c r="AX50" s="12" t="s">
        <v>180</v>
      </c>
      <c r="AY50" s="12" t="s">
        <v>80</v>
      </c>
      <c r="AZ50" s="12">
        <v>81.599999999999994</v>
      </c>
      <c r="BA50" s="12" t="s">
        <v>80</v>
      </c>
      <c r="BB50" s="12" t="s">
        <v>86</v>
      </c>
      <c r="BC50" s="12" t="s">
        <v>81</v>
      </c>
      <c r="BD50" s="12">
        <v>9.1999999999999993</v>
      </c>
      <c r="BE50" s="12" t="s">
        <v>81</v>
      </c>
      <c r="BF50" s="12">
        <v>2000</v>
      </c>
      <c r="BG50" s="12" t="s">
        <v>180</v>
      </c>
      <c r="BH50" s="12" t="s">
        <v>182</v>
      </c>
      <c r="BI50" s="12" t="s">
        <v>80</v>
      </c>
      <c r="BJ50" s="12" t="s">
        <v>82</v>
      </c>
      <c r="BK50" s="12" t="s">
        <v>84</v>
      </c>
      <c r="BL50" s="12">
        <v>108</v>
      </c>
      <c r="BM50" s="12">
        <v>2909.96</v>
      </c>
      <c r="BN50" s="12">
        <v>51.92</v>
      </c>
      <c r="BO50" s="12">
        <v>680.17</v>
      </c>
      <c r="BP50" s="12">
        <v>108.62</v>
      </c>
      <c r="BQ50" s="12">
        <v>4194.29</v>
      </c>
      <c r="BR50" s="15">
        <f t="shared" si="0"/>
        <v>0</v>
      </c>
      <c r="BS50" s="12">
        <v>0.37</v>
      </c>
      <c r="BT50" s="12">
        <v>0.98</v>
      </c>
      <c r="BU50" s="12">
        <v>0</v>
      </c>
      <c r="BV50" s="12">
        <v>5.5</v>
      </c>
      <c r="BW50" s="12">
        <v>3750.67</v>
      </c>
      <c r="BX50" s="12">
        <v>4195.6400000000003</v>
      </c>
      <c r="BY50" s="12">
        <v>0.89</v>
      </c>
      <c r="BZ50" s="12">
        <v>232638</v>
      </c>
      <c r="CA50" s="12">
        <v>0.69</v>
      </c>
      <c r="CB50" s="12">
        <v>80.459000000000003</v>
      </c>
      <c r="CC50" s="12" t="s">
        <v>1337</v>
      </c>
      <c r="CD50" s="12" t="s">
        <v>1339</v>
      </c>
      <c r="CE50" s="12">
        <v>991.7</v>
      </c>
      <c r="CF50" s="12">
        <v>56.675049999999999</v>
      </c>
      <c r="CG50" s="12">
        <v>-122.00103</v>
      </c>
    </row>
    <row r="51" spans="1:85">
      <c r="A51" s="12">
        <v>53</v>
      </c>
      <c r="B51" s="12" t="s">
        <v>1330</v>
      </c>
      <c r="C51" s="12" t="s">
        <v>203</v>
      </c>
      <c r="D51" s="12" t="s">
        <v>74</v>
      </c>
      <c r="F51" s="12" t="s">
        <v>1268</v>
      </c>
      <c r="G51" s="12" t="s">
        <v>1331</v>
      </c>
      <c r="H51" s="12" t="s">
        <v>175</v>
      </c>
      <c r="I51" s="12" t="s">
        <v>202</v>
      </c>
      <c r="J51" s="14">
        <v>44806</v>
      </c>
      <c r="K51" s="12" t="s">
        <v>204</v>
      </c>
      <c r="L51" s="12" t="s">
        <v>77</v>
      </c>
      <c r="O51" s="12" t="s">
        <v>78</v>
      </c>
      <c r="P51" s="12">
        <v>5.89</v>
      </c>
      <c r="Q51" s="12">
        <v>204081.6</v>
      </c>
      <c r="R51" s="12">
        <v>12880</v>
      </c>
      <c r="S51" s="12">
        <v>1430</v>
      </c>
      <c r="T51" s="12">
        <v>68440</v>
      </c>
      <c r="U51" s="12">
        <v>2050</v>
      </c>
      <c r="V51" s="12">
        <v>126</v>
      </c>
      <c r="W51" s="12">
        <v>205</v>
      </c>
      <c r="X51" s="12">
        <v>138800</v>
      </c>
      <c r="AA51" s="12">
        <v>6.55</v>
      </c>
      <c r="AB51" s="12">
        <v>0</v>
      </c>
      <c r="AC51" s="12">
        <v>44.7</v>
      </c>
      <c r="AD51" s="12">
        <v>38.299999999999997</v>
      </c>
      <c r="AE51" s="12">
        <v>0</v>
      </c>
      <c r="AF51" s="12">
        <v>38.299999999999997</v>
      </c>
      <c r="AG51" s="12">
        <v>8.6</v>
      </c>
      <c r="AH51" s="12">
        <v>0</v>
      </c>
      <c r="AI51" s="12">
        <v>8.6</v>
      </c>
      <c r="AJ51" s="12">
        <v>36.67</v>
      </c>
      <c r="AK51" s="12">
        <v>38050</v>
      </c>
      <c r="AL51" s="12">
        <v>0</v>
      </c>
      <c r="AM51" s="12">
        <v>223827</v>
      </c>
      <c r="AO51" s="12" t="s">
        <v>185</v>
      </c>
      <c r="AP51" s="12" t="s">
        <v>81</v>
      </c>
      <c r="AQ51" s="12" t="s">
        <v>79</v>
      </c>
      <c r="AR51" s="12">
        <v>132</v>
      </c>
      <c r="AS51" s="12" t="s">
        <v>178</v>
      </c>
      <c r="AT51" s="12">
        <v>16.399999999999999</v>
      </c>
      <c r="AU51" s="12" t="s">
        <v>179</v>
      </c>
      <c r="AV51" s="12" t="s">
        <v>81</v>
      </c>
      <c r="AW51" s="12" t="s">
        <v>81</v>
      </c>
      <c r="AX51" s="12" t="s">
        <v>83</v>
      </c>
      <c r="AY51" s="12" t="s">
        <v>80</v>
      </c>
      <c r="AZ51" s="12">
        <v>68</v>
      </c>
      <c r="BA51" s="12" t="s">
        <v>80</v>
      </c>
      <c r="BB51" s="12" t="s">
        <v>86</v>
      </c>
      <c r="BC51" s="12" t="s">
        <v>81</v>
      </c>
      <c r="BD51" s="12">
        <v>11.8</v>
      </c>
      <c r="BE51" s="12" t="s">
        <v>81</v>
      </c>
      <c r="BF51" s="12">
        <v>2430</v>
      </c>
      <c r="BG51" s="12" t="s">
        <v>205</v>
      </c>
      <c r="BH51" s="12" t="s">
        <v>182</v>
      </c>
      <c r="BI51" s="12" t="s">
        <v>80</v>
      </c>
      <c r="BJ51" s="12" t="s">
        <v>187</v>
      </c>
      <c r="BK51" s="12" t="s">
        <v>84</v>
      </c>
      <c r="BL51" s="12">
        <v>153</v>
      </c>
      <c r="BM51" s="12">
        <v>2976.95</v>
      </c>
      <c r="BN51" s="12">
        <v>52.43</v>
      </c>
      <c r="BO51" s="12">
        <v>642.75</v>
      </c>
      <c r="BP51" s="12">
        <v>117.67</v>
      </c>
      <c r="BQ51" s="12">
        <v>3915.04</v>
      </c>
      <c r="BR51" s="15">
        <f t="shared" si="0"/>
        <v>0</v>
      </c>
      <c r="BS51" s="12">
        <v>0.73</v>
      </c>
      <c r="BT51" s="12">
        <v>4.2699999999999996</v>
      </c>
      <c r="BU51" s="12">
        <v>0</v>
      </c>
      <c r="BV51" s="12">
        <v>5.9</v>
      </c>
      <c r="BW51" s="12">
        <v>3789.8</v>
      </c>
      <c r="BX51" s="12">
        <v>3920.04</v>
      </c>
      <c r="BY51" s="12">
        <v>0.97</v>
      </c>
      <c r="BZ51" s="12">
        <v>223827</v>
      </c>
      <c r="CA51" s="12">
        <v>0.76</v>
      </c>
      <c r="CB51" s="12">
        <v>23.533999999999999</v>
      </c>
      <c r="CC51" s="12" t="s">
        <v>202</v>
      </c>
      <c r="CD51" s="12" t="s">
        <v>1340</v>
      </c>
      <c r="CE51" s="12">
        <v>755.6</v>
      </c>
      <c r="CF51" s="12">
        <v>56.79027</v>
      </c>
      <c r="CG51" s="12">
        <v>-122.08636</v>
      </c>
    </row>
    <row r="52" spans="1:85">
      <c r="A52" s="12">
        <v>54</v>
      </c>
      <c r="B52" s="12" t="s">
        <v>1341</v>
      </c>
      <c r="C52" s="12" t="s">
        <v>117</v>
      </c>
      <c r="D52" s="9" t="s">
        <v>74</v>
      </c>
      <c r="F52" s="12" t="s">
        <v>1268</v>
      </c>
      <c r="G52" s="12" t="s">
        <v>1331</v>
      </c>
      <c r="H52" s="12" t="s">
        <v>75</v>
      </c>
      <c r="I52" s="12" t="s">
        <v>206</v>
      </c>
      <c r="J52" s="14">
        <v>44812</v>
      </c>
      <c r="K52" s="12" t="s">
        <v>207</v>
      </c>
      <c r="L52" s="12" t="s">
        <v>77</v>
      </c>
      <c r="O52" s="12" t="s">
        <v>78</v>
      </c>
      <c r="P52" s="12">
        <v>6.66</v>
      </c>
      <c r="Q52" s="12">
        <v>117647.0588235294</v>
      </c>
      <c r="R52" s="12">
        <v>2595</v>
      </c>
      <c r="S52" s="12">
        <v>430</v>
      </c>
      <c r="T52" s="12">
        <v>39200</v>
      </c>
      <c r="U52" s="12">
        <v>980</v>
      </c>
      <c r="W52" s="12">
        <v>2483</v>
      </c>
      <c r="X52" s="12">
        <v>61640</v>
      </c>
      <c r="AA52" s="12">
        <v>0.19</v>
      </c>
      <c r="AB52" s="12">
        <v>0</v>
      </c>
      <c r="AC52" s="12">
        <v>197.2</v>
      </c>
      <c r="AD52" s="12">
        <v>0</v>
      </c>
      <c r="AE52" s="12">
        <v>999</v>
      </c>
      <c r="AF52" s="12">
        <v>999</v>
      </c>
      <c r="AG52" s="12">
        <v>0</v>
      </c>
      <c r="AH52" s="12">
        <v>304.57317073170731</v>
      </c>
      <c r="AI52" s="12">
        <v>304.57317073170731</v>
      </c>
      <c r="AJ52" s="12">
        <v>161.66999999999999</v>
      </c>
      <c r="AK52" s="12">
        <v>8250.4549999999999</v>
      </c>
      <c r="AL52" s="12">
        <v>0</v>
      </c>
      <c r="AM52" s="12">
        <v>107425</v>
      </c>
      <c r="AN52" s="9"/>
      <c r="AO52" s="12" t="s">
        <v>208</v>
      </c>
      <c r="AP52" s="12" t="s">
        <v>209</v>
      </c>
      <c r="AQ52" s="12" t="s">
        <v>210</v>
      </c>
      <c r="AR52" s="12">
        <v>0.11</v>
      </c>
      <c r="AS52" s="12" t="s">
        <v>211</v>
      </c>
      <c r="AT52" s="12">
        <v>173</v>
      </c>
      <c r="AU52" s="12" t="s">
        <v>212</v>
      </c>
      <c r="AV52" s="12" t="s">
        <v>187</v>
      </c>
      <c r="AW52" s="12" t="s">
        <v>213</v>
      </c>
      <c r="AX52" s="12" t="s">
        <v>211</v>
      </c>
      <c r="AY52" s="12" t="s">
        <v>214</v>
      </c>
      <c r="AZ52" s="12">
        <v>19.5</v>
      </c>
      <c r="BA52" s="12" t="s">
        <v>215</v>
      </c>
      <c r="BB52" s="12" t="s">
        <v>216</v>
      </c>
      <c r="BC52" s="12" t="s">
        <v>217</v>
      </c>
      <c r="BD52" s="12">
        <v>13.5</v>
      </c>
      <c r="BE52" s="12" t="s">
        <v>218</v>
      </c>
      <c r="BF52" s="12">
        <v>48.1</v>
      </c>
      <c r="BG52" s="12" t="s">
        <v>217</v>
      </c>
      <c r="BH52" s="12" t="s">
        <v>218</v>
      </c>
      <c r="BI52" s="12" t="s">
        <v>82</v>
      </c>
      <c r="BJ52" s="12" t="s">
        <v>187</v>
      </c>
      <c r="BK52" s="12" t="s">
        <v>82</v>
      </c>
      <c r="BL52" s="12">
        <v>177</v>
      </c>
      <c r="BM52" s="12">
        <f t="shared" ref="BM52:BM53" si="7">+ROUND((T52/22.99)*1,2)</f>
        <v>1705.09</v>
      </c>
      <c r="BN52" s="12">
        <f t="shared" ref="BN52:BN53" si="8">ROUND((U52/39.098)*1,2)</f>
        <v>25.07</v>
      </c>
      <c r="BO52" s="12">
        <f t="shared" ref="BO52:BO53" si="9">ROUND((R52/40.078)*2,2)</f>
        <v>129.5</v>
      </c>
      <c r="BP52" s="12">
        <f t="shared" ref="BP52:BP53" si="10">ROUND((S52/24.305)*2,2)</f>
        <v>35.380000000000003</v>
      </c>
      <c r="BQ52" s="12">
        <f t="shared" ref="BQ52:BQ53" si="11">ROUND((X52/35.453)*1,2)</f>
        <v>1738.64</v>
      </c>
      <c r="BR52" s="12">
        <f t="shared" ref="BR52:BR53" si="12">ROUND((Y52/79.904)*1,2)</f>
        <v>0</v>
      </c>
      <c r="BS52" s="12">
        <v>3.23</v>
      </c>
      <c r="BT52" s="12">
        <v>51.69</v>
      </c>
      <c r="BU52" s="12">
        <v>0</v>
      </c>
      <c r="BV52" s="12">
        <v>6.7</v>
      </c>
      <c r="BW52" s="12">
        <v>1895.04</v>
      </c>
      <c r="BX52" s="12">
        <v>1793.56</v>
      </c>
      <c r="BY52" s="12">
        <v>1.06</v>
      </c>
      <c r="BZ52" s="12">
        <v>107425</v>
      </c>
      <c r="CA52" s="12">
        <v>0.98</v>
      </c>
      <c r="CB52" s="12">
        <v>0.64400000000000002</v>
      </c>
      <c r="CC52" s="12" t="s">
        <v>206</v>
      </c>
      <c r="CD52" s="12" t="s">
        <v>1342</v>
      </c>
      <c r="CE52" s="12">
        <v>806</v>
      </c>
      <c r="CF52" s="12">
        <v>56.650280000000002</v>
      </c>
      <c r="CG52" s="12">
        <v>-120.17722999999999</v>
      </c>
    </row>
    <row r="53" spans="1:85">
      <c r="A53" s="12">
        <v>55</v>
      </c>
      <c r="B53" s="12" t="s">
        <v>1341</v>
      </c>
      <c r="C53" s="12" t="s">
        <v>117</v>
      </c>
      <c r="D53" s="9" t="s">
        <v>74</v>
      </c>
      <c r="E53" s="12" t="s">
        <v>89</v>
      </c>
      <c r="F53" s="12" t="s">
        <v>1268</v>
      </c>
      <c r="G53" s="12" t="s">
        <v>1331</v>
      </c>
      <c r="H53" s="12" t="s">
        <v>75</v>
      </c>
      <c r="I53" s="12" t="s">
        <v>206</v>
      </c>
      <c r="J53" s="14">
        <v>44812</v>
      </c>
      <c r="K53" s="12" t="s">
        <v>219</v>
      </c>
      <c r="L53" s="12" t="s">
        <v>77</v>
      </c>
      <c r="O53" s="12" t="s">
        <v>78</v>
      </c>
      <c r="P53" s="12">
        <v>6.63</v>
      </c>
      <c r="Q53" s="12">
        <v>117647.0588235294</v>
      </c>
      <c r="R53" s="12">
        <v>2267</v>
      </c>
      <c r="S53" s="12">
        <v>400</v>
      </c>
      <c r="T53" s="12">
        <v>36800</v>
      </c>
      <c r="U53" s="12">
        <v>910</v>
      </c>
      <c r="V53" s="12">
        <v>2.2999999999999998</v>
      </c>
      <c r="W53" s="12">
        <v>2471</v>
      </c>
      <c r="X53" s="12">
        <v>62430</v>
      </c>
      <c r="AA53" s="12">
        <v>0.318</v>
      </c>
      <c r="AB53" s="12">
        <v>0</v>
      </c>
      <c r="AC53" s="12">
        <v>195.2</v>
      </c>
      <c r="AD53" s="12">
        <v>0</v>
      </c>
      <c r="AE53" s="12">
        <v>1230</v>
      </c>
      <c r="AF53" s="12">
        <v>1230</v>
      </c>
      <c r="AG53" s="12">
        <v>0</v>
      </c>
      <c r="AH53" s="12">
        <v>375</v>
      </c>
      <c r="AI53" s="12">
        <v>375</v>
      </c>
      <c r="AJ53" s="12">
        <v>160</v>
      </c>
      <c r="AK53" s="12">
        <v>7307.8989999999994</v>
      </c>
      <c r="AL53" s="12">
        <v>0</v>
      </c>
      <c r="AM53" s="12">
        <v>105374</v>
      </c>
      <c r="AN53" s="9"/>
      <c r="AO53" s="12" t="s">
        <v>220</v>
      </c>
      <c r="AP53" s="12" t="s">
        <v>209</v>
      </c>
      <c r="AQ53" s="12" t="s">
        <v>221</v>
      </c>
      <c r="AR53" s="12">
        <v>0.11</v>
      </c>
      <c r="AS53" s="12" t="s">
        <v>211</v>
      </c>
      <c r="AT53" s="12">
        <v>173</v>
      </c>
      <c r="AU53" s="12" t="s">
        <v>212</v>
      </c>
      <c r="AV53" s="12" t="s">
        <v>187</v>
      </c>
      <c r="AW53" s="12" t="s">
        <v>213</v>
      </c>
      <c r="AX53" s="12" t="s">
        <v>211</v>
      </c>
      <c r="AY53" s="12" t="s">
        <v>209</v>
      </c>
      <c r="AZ53" s="12">
        <v>19.8</v>
      </c>
      <c r="BA53" s="12" t="s">
        <v>215</v>
      </c>
      <c r="BB53" s="12" t="s">
        <v>216</v>
      </c>
      <c r="BC53" s="12" t="s">
        <v>217</v>
      </c>
      <c r="BD53" s="12">
        <v>10</v>
      </c>
      <c r="BE53" s="12" t="s">
        <v>218</v>
      </c>
      <c r="BF53" s="12">
        <v>46.5</v>
      </c>
      <c r="BG53" s="12" t="s">
        <v>217</v>
      </c>
      <c r="BH53" s="12" t="s">
        <v>218</v>
      </c>
      <c r="BI53" s="12" t="s">
        <v>82</v>
      </c>
      <c r="BJ53" s="12" t="s">
        <v>187</v>
      </c>
      <c r="BK53" s="12" t="s">
        <v>82</v>
      </c>
      <c r="BL53" s="12">
        <v>281</v>
      </c>
      <c r="BM53" s="12">
        <f t="shared" si="7"/>
        <v>1600.7</v>
      </c>
      <c r="BN53" s="12">
        <f t="shared" si="8"/>
        <v>23.27</v>
      </c>
      <c r="BO53" s="12">
        <f t="shared" si="9"/>
        <v>113.13</v>
      </c>
      <c r="BP53" s="12">
        <f t="shared" si="10"/>
        <v>32.92</v>
      </c>
      <c r="BQ53" s="12">
        <f t="shared" si="11"/>
        <v>1760.92</v>
      </c>
      <c r="BR53" s="12">
        <f t="shared" si="12"/>
        <v>0</v>
      </c>
      <c r="BS53" s="12">
        <v>3.2</v>
      </c>
      <c r="BT53" s="12">
        <v>51.45</v>
      </c>
      <c r="BU53" s="12">
        <v>0</v>
      </c>
      <c r="BV53" s="12">
        <v>6.6</v>
      </c>
      <c r="BW53" s="12">
        <v>1770.02</v>
      </c>
      <c r="BX53" s="12">
        <v>1815.57</v>
      </c>
      <c r="BY53" s="12">
        <v>0.97</v>
      </c>
      <c r="BZ53" s="12">
        <v>105374</v>
      </c>
      <c r="CA53" s="12">
        <v>0.91</v>
      </c>
      <c r="CB53" s="12">
        <v>0.60199999999999998</v>
      </c>
      <c r="CC53" s="12" t="s">
        <v>206</v>
      </c>
      <c r="CD53" s="12" t="s">
        <v>1342</v>
      </c>
      <c r="CE53" s="12">
        <v>806</v>
      </c>
      <c r="CF53" s="12">
        <v>56.650280000000002</v>
      </c>
      <c r="CG53" s="12">
        <v>-120.17722999999999</v>
      </c>
    </row>
    <row r="54" spans="1:85">
      <c r="A54" s="12">
        <v>56</v>
      </c>
      <c r="B54" s="12" t="s">
        <v>1343</v>
      </c>
      <c r="C54" s="12" t="s">
        <v>174</v>
      </c>
      <c r="D54" s="12" t="s">
        <v>74</v>
      </c>
      <c r="E54" s="12" t="s">
        <v>1344</v>
      </c>
      <c r="F54" s="12" t="s">
        <v>1268</v>
      </c>
      <c r="G54" s="12" t="s">
        <v>1331</v>
      </c>
      <c r="H54" s="12" t="s">
        <v>224</v>
      </c>
      <c r="I54" s="12" t="s">
        <v>1345</v>
      </c>
      <c r="J54" s="14">
        <v>44813</v>
      </c>
      <c r="K54" s="12" t="s">
        <v>1346</v>
      </c>
      <c r="L54" s="12" t="s">
        <v>77</v>
      </c>
      <c r="O54" s="12" t="s">
        <v>78</v>
      </c>
      <c r="P54" s="12">
        <v>6.08</v>
      </c>
      <c r="Q54" s="12">
        <v>208333.33333333331</v>
      </c>
      <c r="R54" s="12">
        <v>9660</v>
      </c>
      <c r="S54" s="12">
        <v>1300</v>
      </c>
      <c r="T54" s="12">
        <v>56200</v>
      </c>
      <c r="U54" s="12">
        <v>1540</v>
      </c>
      <c r="V54" s="12">
        <v>0.8</v>
      </c>
      <c r="W54" s="12">
        <v>350.4</v>
      </c>
      <c r="X54" s="12">
        <v>127500</v>
      </c>
      <c r="AA54" s="12">
        <v>2.36</v>
      </c>
      <c r="AB54" s="12">
        <v>0</v>
      </c>
      <c r="AC54" s="12">
        <v>103.7</v>
      </c>
      <c r="AD54" s="12">
        <v>72.599999999999994</v>
      </c>
      <c r="AE54" s="12">
        <v>2670</v>
      </c>
      <c r="AF54" s="12">
        <v>2742.6</v>
      </c>
      <c r="AG54" s="12">
        <v>16.388261851015802</v>
      </c>
      <c r="AH54" s="12">
        <v>814.02439024390253</v>
      </c>
      <c r="AI54" s="12">
        <v>830.41265209491837</v>
      </c>
      <c r="AJ54" s="12">
        <v>85</v>
      </c>
      <c r="AK54" s="12">
        <v>29474.420000000002</v>
      </c>
      <c r="AL54" s="12">
        <v>0</v>
      </c>
      <c r="AM54" s="12">
        <v>196601</v>
      </c>
      <c r="AO54" s="12" t="s">
        <v>79</v>
      </c>
      <c r="AP54" s="12" t="s">
        <v>80</v>
      </c>
      <c r="AQ54" s="12" t="s">
        <v>81</v>
      </c>
      <c r="AR54" s="12">
        <v>8.14</v>
      </c>
      <c r="AS54" s="12" t="s">
        <v>82</v>
      </c>
      <c r="AT54" s="12">
        <v>55.6</v>
      </c>
      <c r="AU54" s="12" t="s">
        <v>82</v>
      </c>
      <c r="AV54" s="12" t="s">
        <v>126</v>
      </c>
      <c r="AW54" s="12" t="s">
        <v>83</v>
      </c>
      <c r="AX54" s="12" t="s">
        <v>83</v>
      </c>
      <c r="AY54" s="12" t="s">
        <v>79</v>
      </c>
      <c r="AZ54" s="12">
        <v>77.7</v>
      </c>
      <c r="BA54" s="12" t="s">
        <v>180</v>
      </c>
      <c r="BB54" s="12" t="s">
        <v>84</v>
      </c>
      <c r="BC54" s="12" t="s">
        <v>79</v>
      </c>
      <c r="BD54" s="12">
        <v>12.1</v>
      </c>
      <c r="BE54" s="12" t="s">
        <v>84</v>
      </c>
      <c r="BF54" s="12">
        <v>868</v>
      </c>
      <c r="BG54" s="12" t="s">
        <v>84</v>
      </c>
      <c r="BH54" s="12" t="s">
        <v>85</v>
      </c>
      <c r="BI54" s="12" t="s">
        <v>80</v>
      </c>
      <c r="BJ54" s="12" t="s">
        <v>86</v>
      </c>
      <c r="BK54" s="12" t="s">
        <v>87</v>
      </c>
      <c r="BL54" s="12">
        <v>85.4</v>
      </c>
      <c r="BM54" s="12">
        <v>2444.54</v>
      </c>
      <c r="BN54" s="12">
        <v>39.39</v>
      </c>
      <c r="BO54" s="12">
        <v>482.06</v>
      </c>
      <c r="BP54" s="12">
        <v>106.97</v>
      </c>
      <c r="BQ54" s="12">
        <v>3596.31</v>
      </c>
      <c r="BR54" s="15">
        <f t="shared" si="0"/>
        <v>0</v>
      </c>
      <c r="BS54" s="12">
        <v>1.7</v>
      </c>
      <c r="BT54" s="12">
        <v>7.3</v>
      </c>
      <c r="BU54" s="12">
        <v>0</v>
      </c>
      <c r="BV54" s="12">
        <v>6.1</v>
      </c>
      <c r="BW54" s="12">
        <v>3072.96</v>
      </c>
      <c r="BX54" s="12">
        <v>3605.31</v>
      </c>
      <c r="BY54" s="12">
        <v>0.85</v>
      </c>
      <c r="BZ54" s="12">
        <v>196601</v>
      </c>
      <c r="CA54" s="12">
        <v>0.68</v>
      </c>
      <c r="CB54" s="12">
        <v>11.885999999999999</v>
      </c>
      <c r="CC54" s="12" t="s">
        <v>1345</v>
      </c>
      <c r="CD54" s="12" t="s">
        <v>1347</v>
      </c>
      <c r="CE54" s="12">
        <v>758.7</v>
      </c>
      <c r="CF54" s="12">
        <v>55.962159999999997</v>
      </c>
      <c r="CG54" s="12">
        <v>-120.37376999999999</v>
      </c>
    </row>
    <row r="55" spans="1:85">
      <c r="A55" s="12">
        <v>57</v>
      </c>
      <c r="B55" s="12" t="s">
        <v>1343</v>
      </c>
      <c r="C55" s="12" t="s">
        <v>203</v>
      </c>
      <c r="D55" s="12" t="s">
        <v>74</v>
      </c>
      <c r="E55" s="12" t="s">
        <v>223</v>
      </c>
      <c r="F55" s="12" t="s">
        <v>1268</v>
      </c>
      <c r="G55" s="12" t="s">
        <v>1331</v>
      </c>
      <c r="H55" s="12" t="s">
        <v>224</v>
      </c>
      <c r="I55" s="12" t="s">
        <v>222</v>
      </c>
      <c r="J55" s="14">
        <v>44813</v>
      </c>
      <c r="K55" s="12" t="s">
        <v>225</v>
      </c>
      <c r="L55" s="12" t="s">
        <v>77</v>
      </c>
      <c r="O55" s="12" t="s">
        <v>78</v>
      </c>
      <c r="P55" s="12">
        <v>6.39</v>
      </c>
      <c r="Q55" s="12">
        <v>178571.42857142858</v>
      </c>
      <c r="R55" s="12">
        <v>11000</v>
      </c>
      <c r="S55" s="12">
        <v>1410</v>
      </c>
      <c r="T55" s="12">
        <v>60800</v>
      </c>
      <c r="U55" s="12">
        <v>1690</v>
      </c>
      <c r="V55" s="12">
        <v>4</v>
      </c>
      <c r="W55" s="12">
        <v>331</v>
      </c>
      <c r="X55" s="12">
        <v>119900</v>
      </c>
      <c r="AA55" s="12">
        <v>2.41</v>
      </c>
      <c r="AB55" s="12">
        <v>0</v>
      </c>
      <c r="AC55" s="12">
        <v>95.6</v>
      </c>
      <c r="AD55" s="12">
        <v>103</v>
      </c>
      <c r="AE55" s="12">
        <v>2010</v>
      </c>
      <c r="AF55" s="12">
        <v>2113</v>
      </c>
      <c r="AG55" s="12">
        <v>23.25056433408578</v>
      </c>
      <c r="AH55" s="12">
        <v>612.80487804878055</v>
      </c>
      <c r="AI55" s="12">
        <v>636.05544238286632</v>
      </c>
      <c r="AJ55" s="12">
        <v>78.33</v>
      </c>
      <c r="AK55" s="12">
        <v>33273.379999999997</v>
      </c>
      <c r="AL55" s="12">
        <v>0</v>
      </c>
      <c r="AM55" s="12">
        <v>195177</v>
      </c>
      <c r="AO55" s="12" t="s">
        <v>226</v>
      </c>
      <c r="AP55" s="12" t="s">
        <v>187</v>
      </c>
      <c r="AQ55" s="12" t="s">
        <v>178</v>
      </c>
      <c r="AR55" s="12">
        <v>12.7</v>
      </c>
      <c r="AS55" s="12" t="s">
        <v>187</v>
      </c>
      <c r="AT55" s="12">
        <v>61</v>
      </c>
      <c r="AU55" s="12" t="s">
        <v>227</v>
      </c>
      <c r="AV55" s="12" t="s">
        <v>179</v>
      </c>
      <c r="AW55" s="12" t="s">
        <v>228</v>
      </c>
      <c r="AX55" s="12" t="s">
        <v>229</v>
      </c>
      <c r="AY55" s="12" t="s">
        <v>230</v>
      </c>
      <c r="AZ55" s="12">
        <v>81.099999999999994</v>
      </c>
      <c r="BA55" s="12" t="s">
        <v>231</v>
      </c>
      <c r="BB55" s="12" t="s">
        <v>232</v>
      </c>
      <c r="BC55" s="12" t="s">
        <v>82</v>
      </c>
      <c r="BD55" s="12">
        <v>13.5</v>
      </c>
      <c r="BE55" s="12" t="s">
        <v>233</v>
      </c>
      <c r="BF55" s="12">
        <v>861</v>
      </c>
      <c r="BG55" s="12" t="s">
        <v>82</v>
      </c>
      <c r="BH55" s="12" t="s">
        <v>215</v>
      </c>
      <c r="BI55" s="12" t="s">
        <v>83</v>
      </c>
      <c r="BJ55" s="12" t="s">
        <v>84</v>
      </c>
      <c r="BK55" s="12" t="s">
        <v>87</v>
      </c>
      <c r="BL55" s="12">
        <v>87</v>
      </c>
      <c r="BM55" s="12">
        <v>2644.63</v>
      </c>
      <c r="BN55" s="12">
        <v>43.22</v>
      </c>
      <c r="BO55" s="12">
        <v>548.92999999999995</v>
      </c>
      <c r="BP55" s="12">
        <v>116.03</v>
      </c>
      <c r="BQ55" s="12">
        <v>3381.94</v>
      </c>
      <c r="BR55" s="15">
        <f t="shared" si="0"/>
        <v>0</v>
      </c>
      <c r="BS55" s="12">
        <v>1.57</v>
      </c>
      <c r="BT55" s="12">
        <v>6.89</v>
      </c>
      <c r="BU55" s="12">
        <v>0</v>
      </c>
      <c r="BV55" s="12">
        <v>6.4</v>
      </c>
      <c r="BW55" s="12">
        <v>3352.81</v>
      </c>
      <c r="BX55" s="12">
        <v>3390.4</v>
      </c>
      <c r="BY55" s="12">
        <v>0.99</v>
      </c>
      <c r="BZ55" s="12">
        <v>195177</v>
      </c>
      <c r="CA55" s="12">
        <v>0.78</v>
      </c>
      <c r="CB55" s="12">
        <v>13.715</v>
      </c>
      <c r="CC55" s="12" t="s">
        <v>222</v>
      </c>
      <c r="CD55" s="12" t="s">
        <v>1348</v>
      </c>
      <c r="CE55" s="12">
        <v>702.4</v>
      </c>
      <c r="CF55" s="12">
        <v>55.962569999999999</v>
      </c>
      <c r="CG55" s="12">
        <v>-120.39765</v>
      </c>
    </row>
    <row r="56" spans="1:85">
      <c r="A56" s="12">
        <v>58</v>
      </c>
      <c r="B56" s="12" t="s">
        <v>1343</v>
      </c>
      <c r="C56" s="12" t="s">
        <v>174</v>
      </c>
      <c r="D56" s="12" t="s">
        <v>74</v>
      </c>
      <c r="E56" s="12" t="s">
        <v>235</v>
      </c>
      <c r="F56" s="12" t="s">
        <v>1268</v>
      </c>
      <c r="G56" s="12" t="s">
        <v>1331</v>
      </c>
      <c r="H56" s="12" t="s">
        <v>224</v>
      </c>
      <c r="I56" s="12" t="s">
        <v>234</v>
      </c>
      <c r="J56" s="14">
        <v>44813</v>
      </c>
      <c r="K56" s="12" t="s">
        <v>236</v>
      </c>
      <c r="L56" s="12" t="s">
        <v>77</v>
      </c>
      <c r="O56" s="12" t="s">
        <v>78</v>
      </c>
      <c r="P56" s="12">
        <v>5.3</v>
      </c>
      <c r="Q56" s="12">
        <v>238095.23809523808</v>
      </c>
      <c r="R56" s="12">
        <v>23300</v>
      </c>
      <c r="S56" s="12">
        <v>2080</v>
      </c>
      <c r="T56" s="12">
        <v>79600</v>
      </c>
      <c r="U56" s="12">
        <v>2560</v>
      </c>
      <c r="V56" s="12">
        <v>87.5</v>
      </c>
      <c r="W56" s="12">
        <v>159</v>
      </c>
      <c r="X56" s="12">
        <v>171700</v>
      </c>
      <c r="AA56" s="12">
        <v>5.76</v>
      </c>
      <c r="AB56" s="12">
        <v>0</v>
      </c>
      <c r="AC56" s="12">
        <v>30.5</v>
      </c>
      <c r="AD56" s="12">
        <v>179</v>
      </c>
      <c r="AE56" s="12">
        <v>2490</v>
      </c>
      <c r="AF56" s="12">
        <v>2669</v>
      </c>
      <c r="AG56" s="12">
        <v>40.406320541760728</v>
      </c>
      <c r="AH56" s="12">
        <v>759.14634146341473</v>
      </c>
      <c r="AI56" s="12">
        <v>799.55266200517542</v>
      </c>
      <c r="AJ56" s="12">
        <v>25</v>
      </c>
      <c r="AK56" s="12">
        <v>66745.539999999994</v>
      </c>
      <c r="AL56" s="12">
        <v>0</v>
      </c>
      <c r="AM56" s="12">
        <v>279414</v>
      </c>
      <c r="AO56" s="12" t="s">
        <v>237</v>
      </c>
      <c r="AP56" s="12" t="s">
        <v>187</v>
      </c>
      <c r="AQ56" s="12" t="s">
        <v>178</v>
      </c>
      <c r="AR56" s="12">
        <v>11.5</v>
      </c>
      <c r="AS56" s="12" t="s">
        <v>187</v>
      </c>
      <c r="AT56" s="12">
        <v>23.2</v>
      </c>
      <c r="AU56" s="12" t="s">
        <v>227</v>
      </c>
      <c r="AV56" s="12" t="s">
        <v>179</v>
      </c>
      <c r="AW56" s="12" t="s">
        <v>228</v>
      </c>
      <c r="AX56" s="12" t="s">
        <v>229</v>
      </c>
      <c r="AY56" s="12" t="s">
        <v>187</v>
      </c>
      <c r="AZ56" s="12">
        <v>75.900000000000006</v>
      </c>
      <c r="BA56" s="12" t="s">
        <v>215</v>
      </c>
      <c r="BB56" s="12" t="s">
        <v>232</v>
      </c>
      <c r="BC56" s="12" t="s">
        <v>82</v>
      </c>
      <c r="BD56" s="12">
        <v>4.8899999999999997</v>
      </c>
      <c r="BE56" s="12" t="s">
        <v>233</v>
      </c>
      <c r="BF56" s="12">
        <v>1510</v>
      </c>
      <c r="BG56" s="12" t="s">
        <v>82</v>
      </c>
      <c r="BH56" s="12" t="s">
        <v>238</v>
      </c>
      <c r="BI56" s="12" t="s">
        <v>83</v>
      </c>
      <c r="BJ56" s="12" t="s">
        <v>178</v>
      </c>
      <c r="BK56" s="12" t="s">
        <v>87</v>
      </c>
      <c r="BL56" s="12">
        <v>108</v>
      </c>
      <c r="BM56" s="12">
        <v>3462.37</v>
      </c>
      <c r="BN56" s="12">
        <v>65.48</v>
      </c>
      <c r="BO56" s="12">
        <v>1162.73</v>
      </c>
      <c r="BP56" s="12">
        <v>171.16</v>
      </c>
      <c r="BQ56" s="12">
        <v>4843.03</v>
      </c>
      <c r="BR56" s="15">
        <f t="shared" si="0"/>
        <v>0</v>
      </c>
      <c r="BS56" s="12">
        <v>0.5</v>
      </c>
      <c r="BT56" s="12">
        <v>3.31</v>
      </c>
      <c r="BU56" s="12">
        <v>0</v>
      </c>
      <c r="BV56" s="12">
        <v>5.3</v>
      </c>
      <c r="BW56" s="12">
        <v>4861.74</v>
      </c>
      <c r="BX56" s="12">
        <v>4846.84</v>
      </c>
      <c r="BY56" s="12">
        <v>1</v>
      </c>
      <c r="BZ56" s="12">
        <v>279414</v>
      </c>
      <c r="CA56" s="12">
        <v>0.71</v>
      </c>
      <c r="CB56" s="12">
        <v>44.923999999999999</v>
      </c>
      <c r="CC56" s="12" t="s">
        <v>234</v>
      </c>
      <c r="CD56" s="12" t="s">
        <v>1349</v>
      </c>
      <c r="CE56" s="12">
        <v>694.4</v>
      </c>
      <c r="CF56" s="12">
        <v>55.922400000000003</v>
      </c>
      <c r="CG56" s="12">
        <v>-120.45086000000001</v>
      </c>
    </row>
    <row r="57" spans="1:85">
      <c r="A57" s="12">
        <v>59</v>
      </c>
      <c r="B57" s="12" t="s">
        <v>1343</v>
      </c>
      <c r="C57" s="12" t="s">
        <v>174</v>
      </c>
      <c r="D57" s="12" t="s">
        <v>74</v>
      </c>
      <c r="E57" s="12" t="s">
        <v>1350</v>
      </c>
      <c r="F57" s="12" t="s">
        <v>1268</v>
      </c>
      <c r="G57" s="12" t="s">
        <v>1331</v>
      </c>
      <c r="H57" s="12" t="s">
        <v>224</v>
      </c>
      <c r="I57" s="12" t="s">
        <v>234</v>
      </c>
      <c r="J57" s="14">
        <v>44813</v>
      </c>
      <c r="K57" s="12" t="s">
        <v>1351</v>
      </c>
      <c r="L57" s="12" t="s">
        <v>77</v>
      </c>
      <c r="O57" s="12" t="s">
        <v>78</v>
      </c>
      <c r="P57" s="12">
        <v>5.52</v>
      </c>
      <c r="Q57" s="12">
        <v>270270.2702702703</v>
      </c>
      <c r="R57" s="12">
        <v>20100</v>
      </c>
      <c r="S57" s="12">
        <v>1830</v>
      </c>
      <c r="T57" s="12">
        <v>69700</v>
      </c>
      <c r="U57" s="12">
        <v>2250</v>
      </c>
      <c r="V57" s="12">
        <v>48.4</v>
      </c>
      <c r="W57" s="12">
        <v>163</v>
      </c>
      <c r="X57" s="12">
        <v>182500</v>
      </c>
      <c r="AA57" s="12">
        <v>5.61</v>
      </c>
      <c r="AB57" s="12">
        <v>0</v>
      </c>
      <c r="AC57" s="12">
        <v>75.2</v>
      </c>
      <c r="AD57" s="12">
        <v>202.8</v>
      </c>
      <c r="AE57" s="12">
        <v>3080</v>
      </c>
      <c r="AF57" s="12">
        <v>3282.8</v>
      </c>
      <c r="AG57" s="12">
        <v>45.778781038374724</v>
      </c>
      <c r="AH57" s="12">
        <v>939.02439024390253</v>
      </c>
      <c r="AI57" s="12">
        <v>984.80317128227728</v>
      </c>
      <c r="AJ57" s="12">
        <v>61.67</v>
      </c>
      <c r="AK57" s="12">
        <v>57725.64</v>
      </c>
      <c r="AL57" s="12">
        <v>0</v>
      </c>
      <c r="AM57" s="12">
        <v>276580</v>
      </c>
      <c r="AO57" s="12" t="s">
        <v>1352</v>
      </c>
      <c r="AP57" s="12" t="s">
        <v>80</v>
      </c>
      <c r="AQ57" s="12" t="s">
        <v>81</v>
      </c>
      <c r="AR57" s="12">
        <v>10.3</v>
      </c>
      <c r="AS57" s="12" t="s">
        <v>82</v>
      </c>
      <c r="AT57" s="12">
        <v>21.6</v>
      </c>
      <c r="AU57" s="12" t="s">
        <v>82</v>
      </c>
      <c r="AV57" s="12" t="s">
        <v>154</v>
      </c>
      <c r="AW57" s="12" t="s">
        <v>83</v>
      </c>
      <c r="AX57" s="12" t="s">
        <v>81</v>
      </c>
      <c r="AY57" s="12" t="s">
        <v>79</v>
      </c>
      <c r="AZ57" s="12">
        <v>71.599999999999994</v>
      </c>
      <c r="BA57" s="12" t="s">
        <v>180</v>
      </c>
      <c r="BB57" s="12" t="s">
        <v>84</v>
      </c>
      <c r="BC57" s="12" t="s">
        <v>79</v>
      </c>
      <c r="BD57" s="12">
        <v>4.91</v>
      </c>
      <c r="BE57" s="12" t="s">
        <v>84</v>
      </c>
      <c r="BF57" s="12">
        <v>1780</v>
      </c>
      <c r="BG57" s="12" t="s">
        <v>84</v>
      </c>
      <c r="BH57" s="12" t="s">
        <v>85</v>
      </c>
      <c r="BI57" s="12" t="s">
        <v>80</v>
      </c>
      <c r="BJ57" s="12" t="s">
        <v>86</v>
      </c>
      <c r="BK57" s="12" t="s">
        <v>87</v>
      </c>
      <c r="BL57" s="12">
        <v>109</v>
      </c>
      <c r="BM57" s="12">
        <v>3031.75</v>
      </c>
      <c r="BN57" s="12">
        <v>57.55</v>
      </c>
      <c r="BO57" s="12">
        <v>1003.04</v>
      </c>
      <c r="BP57" s="12">
        <v>150.59</v>
      </c>
      <c r="BQ57" s="12">
        <v>5147.66</v>
      </c>
      <c r="BR57" s="15">
        <f t="shared" si="0"/>
        <v>0</v>
      </c>
      <c r="BS57" s="12">
        <v>1.23</v>
      </c>
      <c r="BT57" s="12">
        <v>3.39</v>
      </c>
      <c r="BU57" s="12">
        <v>0</v>
      </c>
      <c r="BV57" s="12">
        <v>5.5</v>
      </c>
      <c r="BW57" s="12">
        <v>4242.93</v>
      </c>
      <c r="BX57" s="12">
        <v>5152.28</v>
      </c>
      <c r="BY57" s="12">
        <v>0.82</v>
      </c>
      <c r="BZ57" s="12">
        <v>276580</v>
      </c>
      <c r="CA57" s="12">
        <v>0.59</v>
      </c>
      <c r="CB57" s="12">
        <v>32.594999999999999</v>
      </c>
      <c r="CC57" s="12" t="s">
        <v>234</v>
      </c>
      <c r="CD57" s="12" t="s">
        <v>1349</v>
      </c>
      <c r="CE57" s="12">
        <v>694.4</v>
      </c>
      <c r="CF57" s="12">
        <v>55.922400000000003</v>
      </c>
      <c r="CG57" s="12">
        <v>-120.45086000000001</v>
      </c>
    </row>
    <row r="58" spans="1:85">
      <c r="A58" s="12">
        <v>60</v>
      </c>
      <c r="B58" s="12" t="s">
        <v>1343</v>
      </c>
      <c r="C58" s="12" t="s">
        <v>203</v>
      </c>
      <c r="D58" s="12" t="s">
        <v>74</v>
      </c>
      <c r="E58" s="12" t="s">
        <v>240</v>
      </c>
      <c r="F58" s="12" t="s">
        <v>1268</v>
      </c>
      <c r="G58" s="12" t="s">
        <v>1331</v>
      </c>
      <c r="H58" s="12" t="s">
        <v>224</v>
      </c>
      <c r="I58" s="12" t="s">
        <v>239</v>
      </c>
      <c r="J58" s="14">
        <v>44813</v>
      </c>
      <c r="K58" s="12" t="s">
        <v>241</v>
      </c>
      <c r="L58" s="12" t="s">
        <v>77</v>
      </c>
      <c r="O58" s="12" t="s">
        <v>78</v>
      </c>
      <c r="P58" s="12">
        <v>6.13</v>
      </c>
      <c r="Q58" s="12">
        <v>188679.24528301888</v>
      </c>
      <c r="R58" s="12">
        <v>12100</v>
      </c>
      <c r="S58" s="12">
        <v>1460</v>
      </c>
      <c r="T58" s="12">
        <v>49700</v>
      </c>
      <c r="U58" s="12">
        <v>1160</v>
      </c>
      <c r="W58" s="12">
        <v>453</v>
      </c>
      <c r="X58" s="12">
        <v>114230</v>
      </c>
      <c r="AA58" s="12">
        <v>0.67200000000000004</v>
      </c>
      <c r="AB58" s="12">
        <v>0</v>
      </c>
      <c r="AC58" s="12">
        <v>59</v>
      </c>
      <c r="AD58" s="12">
        <v>45</v>
      </c>
      <c r="AE58" s="12">
        <v>2479</v>
      </c>
      <c r="AF58" s="12">
        <v>2524</v>
      </c>
      <c r="AG58" s="12">
        <v>10.158013544018059</v>
      </c>
      <c r="AH58" s="12">
        <v>755.79268292682934</v>
      </c>
      <c r="AI58" s="12">
        <v>765.95069647084745</v>
      </c>
      <c r="AJ58" s="12">
        <v>48.33</v>
      </c>
      <c r="AK58" s="12">
        <v>36225.979999999996</v>
      </c>
      <c r="AL58" s="12">
        <v>0</v>
      </c>
      <c r="AM58" s="12">
        <v>179131</v>
      </c>
      <c r="AO58" s="12" t="s">
        <v>242</v>
      </c>
      <c r="AP58" s="12" t="s">
        <v>187</v>
      </c>
      <c r="AQ58" s="12" t="s">
        <v>178</v>
      </c>
      <c r="AR58" s="12">
        <v>2.67</v>
      </c>
      <c r="AS58" s="12" t="s">
        <v>187</v>
      </c>
      <c r="AT58" s="12">
        <v>177</v>
      </c>
      <c r="AU58" s="12" t="s">
        <v>227</v>
      </c>
      <c r="AV58" s="12" t="s">
        <v>179</v>
      </c>
      <c r="AW58" s="12" t="s">
        <v>228</v>
      </c>
      <c r="AX58" s="12" t="s">
        <v>229</v>
      </c>
      <c r="AY58" s="12" t="s">
        <v>187</v>
      </c>
      <c r="AZ58" s="12">
        <v>93.2</v>
      </c>
      <c r="BA58" s="12" t="s">
        <v>215</v>
      </c>
      <c r="BB58" s="12" t="s">
        <v>232</v>
      </c>
      <c r="BC58" s="12" t="s">
        <v>82</v>
      </c>
      <c r="BD58" s="12">
        <v>13.9</v>
      </c>
      <c r="BE58" s="12" t="s">
        <v>233</v>
      </c>
      <c r="BF58" s="12">
        <v>273</v>
      </c>
      <c r="BG58" s="12" t="s">
        <v>82</v>
      </c>
      <c r="BH58" s="12" t="s">
        <v>215</v>
      </c>
      <c r="BI58" s="12" t="s">
        <v>83</v>
      </c>
      <c r="BJ58" s="12" t="s">
        <v>178</v>
      </c>
      <c r="BK58" s="12" t="s">
        <v>87</v>
      </c>
      <c r="BL58" s="12">
        <v>43</v>
      </c>
      <c r="BM58" s="12">
        <v>2161.81</v>
      </c>
      <c r="BN58" s="12">
        <v>29.67</v>
      </c>
      <c r="BO58" s="12">
        <v>603.82000000000005</v>
      </c>
      <c r="BP58" s="12">
        <v>120.14</v>
      </c>
      <c r="BQ58" s="12">
        <v>3222.01</v>
      </c>
      <c r="BR58" s="15">
        <f t="shared" si="0"/>
        <v>0</v>
      </c>
      <c r="BS58" s="12">
        <v>0.97</v>
      </c>
      <c r="BT58" s="12">
        <v>9.43</v>
      </c>
      <c r="BU58" s="12">
        <v>0</v>
      </c>
      <c r="BV58" s="12">
        <v>6.1</v>
      </c>
      <c r="BW58" s="12">
        <v>2915.44</v>
      </c>
      <c r="BX58" s="12">
        <v>3232.41</v>
      </c>
      <c r="BY58" s="12">
        <v>0.9</v>
      </c>
      <c r="BZ58" s="12">
        <v>179131</v>
      </c>
      <c r="CA58" s="12">
        <v>0.67</v>
      </c>
      <c r="CB58" s="12">
        <v>11.552</v>
      </c>
      <c r="CC58" s="12" t="s">
        <v>239</v>
      </c>
      <c r="CD58" s="12" t="s">
        <v>1353</v>
      </c>
      <c r="CE58" s="12">
        <v>667</v>
      </c>
      <c r="CF58" s="12">
        <v>55.977539999999998</v>
      </c>
      <c r="CG58" s="12">
        <v>-120.29564000000001</v>
      </c>
    </row>
    <row r="59" spans="1:85">
      <c r="A59" s="12">
        <v>61</v>
      </c>
      <c r="B59" s="12" t="s">
        <v>1343</v>
      </c>
      <c r="C59" s="12" t="s">
        <v>174</v>
      </c>
      <c r="D59" s="12" t="s">
        <v>74</v>
      </c>
      <c r="E59" s="12" t="s">
        <v>1354</v>
      </c>
      <c r="F59" s="12" t="s">
        <v>1268</v>
      </c>
      <c r="G59" s="12" t="s">
        <v>1331</v>
      </c>
      <c r="H59" s="12" t="s">
        <v>224</v>
      </c>
      <c r="I59" s="12" t="s">
        <v>1355</v>
      </c>
      <c r="J59" s="14">
        <v>44813</v>
      </c>
      <c r="K59" s="12" t="s">
        <v>1356</v>
      </c>
      <c r="L59" s="12" t="s">
        <v>77</v>
      </c>
      <c r="O59" s="12" t="s">
        <v>78</v>
      </c>
      <c r="P59" s="12">
        <v>5.6</v>
      </c>
      <c r="Q59" s="12">
        <v>238095.23809523808</v>
      </c>
      <c r="R59" s="12">
        <v>15200</v>
      </c>
      <c r="S59" s="12">
        <v>1700</v>
      </c>
      <c r="T59" s="12">
        <v>59400</v>
      </c>
      <c r="U59" s="12">
        <v>1670</v>
      </c>
      <c r="V59" s="12">
        <v>8.3000000000000007</v>
      </c>
      <c r="W59" s="12">
        <v>337</v>
      </c>
      <c r="X59" s="12">
        <v>149260</v>
      </c>
      <c r="AA59" s="12">
        <v>3.18</v>
      </c>
      <c r="AB59" s="12">
        <v>0</v>
      </c>
      <c r="AC59" s="12">
        <v>44.7</v>
      </c>
      <c r="AD59" s="12">
        <v>86.7</v>
      </c>
      <c r="AE59" s="12">
        <v>2416</v>
      </c>
      <c r="AF59" s="12">
        <v>2502.6999999999998</v>
      </c>
      <c r="AG59" s="12">
        <v>19.57110609480813</v>
      </c>
      <c r="AH59" s="12">
        <v>736.58536585365857</v>
      </c>
      <c r="AI59" s="12">
        <v>756.15647194846667</v>
      </c>
      <c r="AJ59" s="12">
        <v>36.67</v>
      </c>
      <c r="AK59" s="12">
        <v>44955</v>
      </c>
      <c r="AL59" s="12">
        <v>0</v>
      </c>
      <c r="AM59" s="12">
        <v>227589</v>
      </c>
      <c r="AO59" s="12" t="s">
        <v>1357</v>
      </c>
      <c r="AP59" s="12" t="s">
        <v>187</v>
      </c>
      <c r="AQ59" s="12" t="s">
        <v>178</v>
      </c>
      <c r="AR59" s="12">
        <v>4.01</v>
      </c>
      <c r="AS59" s="12" t="s">
        <v>187</v>
      </c>
      <c r="AT59" s="12">
        <v>16.7</v>
      </c>
      <c r="AU59" s="12" t="s">
        <v>227</v>
      </c>
      <c r="AV59" s="12" t="s">
        <v>179</v>
      </c>
      <c r="AW59" s="12" t="s">
        <v>228</v>
      </c>
      <c r="AX59" s="12" t="s">
        <v>229</v>
      </c>
      <c r="AY59" s="12" t="s">
        <v>187</v>
      </c>
      <c r="AZ59" s="12">
        <v>51.8</v>
      </c>
      <c r="BA59" s="12" t="s">
        <v>231</v>
      </c>
      <c r="BB59" s="12" t="s">
        <v>1358</v>
      </c>
      <c r="BC59" s="12" t="s">
        <v>82</v>
      </c>
      <c r="BD59" s="12">
        <v>10.8</v>
      </c>
      <c r="BE59" s="12" t="s">
        <v>233</v>
      </c>
      <c r="BF59" s="12">
        <v>649</v>
      </c>
      <c r="BG59" s="12" t="s">
        <v>82</v>
      </c>
      <c r="BH59" s="12" t="s">
        <v>215</v>
      </c>
      <c r="BI59" s="12" t="s">
        <v>83</v>
      </c>
      <c r="BJ59" s="12" t="s">
        <v>178</v>
      </c>
      <c r="BK59" s="12" t="s">
        <v>87</v>
      </c>
      <c r="BL59" s="12">
        <v>105</v>
      </c>
      <c r="BM59" s="12">
        <v>2583.73</v>
      </c>
      <c r="BN59" s="12">
        <v>42.71</v>
      </c>
      <c r="BO59" s="12">
        <v>758.52</v>
      </c>
      <c r="BP59" s="12">
        <v>139.88999999999999</v>
      </c>
      <c r="BQ59" s="12">
        <v>4210.08</v>
      </c>
      <c r="BR59" s="15">
        <f t="shared" si="0"/>
        <v>0</v>
      </c>
      <c r="BS59" s="12">
        <v>0.73</v>
      </c>
      <c r="BT59" s="12">
        <v>7.02</v>
      </c>
      <c r="BU59" s="12">
        <v>0</v>
      </c>
      <c r="BV59" s="12">
        <v>5.6</v>
      </c>
      <c r="BW59" s="12">
        <v>3524.85</v>
      </c>
      <c r="BX59" s="12">
        <v>4217.83</v>
      </c>
      <c r="BY59" s="12">
        <v>0.84</v>
      </c>
      <c r="BZ59" s="12">
        <v>227589</v>
      </c>
      <c r="CA59" s="12">
        <v>0.61</v>
      </c>
      <c r="CB59" s="12">
        <v>18.05</v>
      </c>
      <c r="CC59" s="12" t="s">
        <v>1355</v>
      </c>
      <c r="CD59" s="12" t="s">
        <v>1359</v>
      </c>
      <c r="CE59" s="12">
        <v>739.5</v>
      </c>
      <c r="CF59" s="12">
        <v>55.945590000000003</v>
      </c>
      <c r="CG59" s="12">
        <v>-120.29683</v>
      </c>
    </row>
    <row r="60" spans="1:85">
      <c r="A60" s="12">
        <v>62</v>
      </c>
      <c r="B60" s="12" t="s">
        <v>1343</v>
      </c>
      <c r="C60" s="12" t="s">
        <v>198</v>
      </c>
      <c r="D60" s="12" t="s">
        <v>74</v>
      </c>
      <c r="E60" s="12" t="s">
        <v>244</v>
      </c>
      <c r="F60" s="12" t="s">
        <v>1268</v>
      </c>
      <c r="G60" s="12" t="s">
        <v>1331</v>
      </c>
      <c r="H60" s="12" t="s">
        <v>224</v>
      </c>
      <c r="I60" s="12" t="s">
        <v>243</v>
      </c>
      <c r="J60" s="14">
        <v>44816</v>
      </c>
      <c r="K60" s="12" t="s">
        <v>245</v>
      </c>
      <c r="L60" s="12" t="s">
        <v>77</v>
      </c>
      <c r="O60" s="12" t="s">
        <v>78</v>
      </c>
      <c r="P60" s="12">
        <v>5.0199999999999996</v>
      </c>
      <c r="Q60" s="12">
        <v>243902.43902439025</v>
      </c>
      <c r="R60" s="12">
        <v>23300</v>
      </c>
      <c r="S60" s="12">
        <v>2700</v>
      </c>
      <c r="T60" s="12">
        <v>77400</v>
      </c>
      <c r="U60" s="12">
        <v>2490</v>
      </c>
      <c r="V60" s="12">
        <v>43</v>
      </c>
      <c r="W60" s="12">
        <v>191</v>
      </c>
      <c r="X60" s="12">
        <v>181700</v>
      </c>
      <c r="AA60" s="12">
        <v>6.48</v>
      </c>
      <c r="AB60" s="12">
        <v>0</v>
      </c>
      <c r="AC60" s="12">
        <v>10.199999999999999</v>
      </c>
      <c r="AD60" s="12">
        <v>135</v>
      </c>
      <c r="AE60" s="12">
        <v>2560</v>
      </c>
      <c r="AF60" s="12">
        <v>2695</v>
      </c>
      <c r="AG60" s="12">
        <v>30.474040632054177</v>
      </c>
      <c r="AH60" s="12">
        <v>780.48780487804879</v>
      </c>
      <c r="AI60" s="12">
        <v>810.96184551010299</v>
      </c>
      <c r="AJ60" s="12">
        <v>8.33</v>
      </c>
      <c r="AK60" s="12">
        <v>69298.7</v>
      </c>
      <c r="AL60" s="12">
        <v>0</v>
      </c>
      <c r="AM60" s="12">
        <v>287785</v>
      </c>
      <c r="AO60" s="12" t="s">
        <v>246</v>
      </c>
      <c r="AP60" s="12" t="s">
        <v>191</v>
      </c>
      <c r="AQ60" s="12" t="s">
        <v>190</v>
      </c>
      <c r="AR60" s="12">
        <v>9.9600000000000009</v>
      </c>
      <c r="AS60" s="12" t="s">
        <v>80</v>
      </c>
      <c r="AT60" s="12">
        <v>22.9</v>
      </c>
      <c r="AU60" s="12" t="s">
        <v>80</v>
      </c>
      <c r="AV60" s="12" t="s">
        <v>247</v>
      </c>
      <c r="AW60" s="12" t="s">
        <v>81</v>
      </c>
      <c r="AX60" s="12" t="s">
        <v>81</v>
      </c>
      <c r="AY60" s="12" t="s">
        <v>246</v>
      </c>
      <c r="AZ60" s="12">
        <v>71.2</v>
      </c>
      <c r="BA60" s="12" t="s">
        <v>81</v>
      </c>
      <c r="BB60" s="12" t="s">
        <v>79</v>
      </c>
      <c r="BC60" s="12" t="s">
        <v>246</v>
      </c>
      <c r="BD60" s="12">
        <v>5.2</v>
      </c>
      <c r="BE60" s="12" t="s">
        <v>79</v>
      </c>
      <c r="BF60" s="12">
        <v>1560</v>
      </c>
      <c r="BG60" s="12" t="s">
        <v>79</v>
      </c>
      <c r="BH60" s="12" t="s">
        <v>248</v>
      </c>
      <c r="BI60" s="12" t="s">
        <v>191</v>
      </c>
      <c r="BJ60" s="12" t="s">
        <v>84</v>
      </c>
      <c r="BK60" s="12" t="s">
        <v>249</v>
      </c>
      <c r="BL60" s="12">
        <v>96.2</v>
      </c>
      <c r="BM60" s="12">
        <v>3366.68</v>
      </c>
      <c r="BN60" s="12">
        <v>63.69</v>
      </c>
      <c r="BO60" s="12">
        <v>1162.73</v>
      </c>
      <c r="BP60" s="12">
        <v>222.18</v>
      </c>
      <c r="BQ60" s="12">
        <v>5125.1000000000004</v>
      </c>
      <c r="BR60" s="15">
        <f t="shared" si="0"/>
        <v>0</v>
      </c>
      <c r="BS60" s="12">
        <v>0.17</v>
      </c>
      <c r="BT60" s="12">
        <v>3.98</v>
      </c>
      <c r="BU60" s="12">
        <v>0</v>
      </c>
      <c r="BV60" s="12">
        <v>5</v>
      </c>
      <c r="BW60" s="12">
        <v>4815.28</v>
      </c>
      <c r="BX60" s="12">
        <v>5129.25</v>
      </c>
      <c r="BY60" s="12">
        <v>0.94</v>
      </c>
      <c r="BZ60" s="12">
        <v>287785</v>
      </c>
      <c r="CA60" s="12">
        <v>0.66</v>
      </c>
      <c r="CB60" s="12">
        <v>53.536999999999999</v>
      </c>
      <c r="CC60" s="12" t="s">
        <v>243</v>
      </c>
      <c r="CD60" s="12" t="s">
        <v>1360</v>
      </c>
      <c r="CE60" s="12">
        <v>751.2</v>
      </c>
      <c r="CF60" s="12">
        <v>55.915030000000002</v>
      </c>
      <c r="CG60" s="12">
        <v>-120.40434</v>
      </c>
    </row>
    <row r="61" spans="1:85">
      <c r="A61" s="12">
        <v>63</v>
      </c>
      <c r="B61" s="12" t="s">
        <v>1343</v>
      </c>
      <c r="C61" s="12" t="s">
        <v>198</v>
      </c>
      <c r="D61" s="12" t="s">
        <v>74</v>
      </c>
      <c r="E61" s="12" t="s">
        <v>1361</v>
      </c>
      <c r="F61" s="12" t="s">
        <v>1268</v>
      </c>
      <c r="G61" s="12" t="s">
        <v>1331</v>
      </c>
      <c r="H61" s="12" t="s">
        <v>224</v>
      </c>
      <c r="I61" s="12" t="s">
        <v>243</v>
      </c>
      <c r="J61" s="14">
        <v>44816</v>
      </c>
      <c r="K61" s="12" t="s">
        <v>1362</v>
      </c>
      <c r="L61" s="12" t="s">
        <v>77</v>
      </c>
      <c r="O61" s="12" t="s">
        <v>78</v>
      </c>
      <c r="P61" s="12">
        <v>5.41</v>
      </c>
      <c r="Q61" s="12">
        <v>285714.28571428568</v>
      </c>
      <c r="R61" s="12">
        <v>20600</v>
      </c>
      <c r="S61" s="12">
        <v>2030</v>
      </c>
      <c r="T61" s="12">
        <v>76950</v>
      </c>
      <c r="U61" s="12">
        <v>2210</v>
      </c>
      <c r="V61" s="12">
        <v>47</v>
      </c>
      <c r="W61" s="12">
        <v>195.7</v>
      </c>
      <c r="X61" s="12">
        <v>185620</v>
      </c>
      <c r="AA61" s="12">
        <v>6.55</v>
      </c>
      <c r="AB61" s="12">
        <v>0</v>
      </c>
      <c r="AC61" s="12">
        <v>32.5</v>
      </c>
      <c r="AD61" s="12">
        <v>229</v>
      </c>
      <c r="AE61" s="12">
        <v>3120</v>
      </c>
      <c r="AF61" s="12">
        <v>3349</v>
      </c>
      <c r="AG61" s="12">
        <v>51.693002257336346</v>
      </c>
      <c r="AH61" s="12">
        <v>951.21951219512198</v>
      </c>
      <c r="AI61" s="12">
        <v>1002.9125144524584</v>
      </c>
      <c r="AJ61" s="12">
        <v>26.67</v>
      </c>
      <c r="AK61" s="12">
        <v>59797.74</v>
      </c>
      <c r="AL61" s="12">
        <v>0</v>
      </c>
      <c r="AM61" s="12">
        <v>287621</v>
      </c>
      <c r="AO61" s="12" t="s">
        <v>246</v>
      </c>
      <c r="AP61" s="12" t="s">
        <v>191</v>
      </c>
      <c r="AQ61" s="12" t="s">
        <v>190</v>
      </c>
      <c r="AR61" s="12">
        <v>10.3</v>
      </c>
      <c r="AS61" s="12" t="s">
        <v>80</v>
      </c>
      <c r="AT61" s="12">
        <v>23.5</v>
      </c>
      <c r="AU61" s="12" t="s">
        <v>80</v>
      </c>
      <c r="AV61" s="12" t="s">
        <v>1363</v>
      </c>
      <c r="AW61" s="12" t="s">
        <v>81</v>
      </c>
      <c r="AX61" s="12" t="s">
        <v>81</v>
      </c>
      <c r="AY61" s="12" t="s">
        <v>246</v>
      </c>
      <c r="AZ61" s="12">
        <v>70.7</v>
      </c>
      <c r="BA61" s="12" t="s">
        <v>81</v>
      </c>
      <c r="BB61" s="12" t="s">
        <v>79</v>
      </c>
      <c r="BC61" s="12" t="s">
        <v>246</v>
      </c>
      <c r="BD61" s="12">
        <v>6.2</v>
      </c>
      <c r="BE61" s="12" t="s">
        <v>79</v>
      </c>
      <c r="BF61" s="12">
        <v>1630</v>
      </c>
      <c r="BG61" s="12" t="s">
        <v>79</v>
      </c>
      <c r="BH61" s="12" t="s">
        <v>248</v>
      </c>
      <c r="BI61" s="12" t="s">
        <v>191</v>
      </c>
      <c r="BJ61" s="12" t="s">
        <v>84</v>
      </c>
      <c r="BK61" s="12" t="s">
        <v>249</v>
      </c>
      <c r="BL61" s="12">
        <v>94.8</v>
      </c>
      <c r="BM61" s="12">
        <v>3347.11</v>
      </c>
      <c r="BN61" s="12">
        <v>56.52</v>
      </c>
      <c r="BO61" s="12">
        <v>1028</v>
      </c>
      <c r="BP61" s="12">
        <v>167.04</v>
      </c>
      <c r="BQ61" s="12">
        <v>5235.66</v>
      </c>
      <c r="BR61" s="15">
        <f t="shared" si="0"/>
        <v>0</v>
      </c>
      <c r="BS61" s="12">
        <v>0.53</v>
      </c>
      <c r="BT61" s="12">
        <v>4.07</v>
      </c>
      <c r="BU61" s="12">
        <v>0</v>
      </c>
      <c r="BV61" s="12">
        <v>5.4</v>
      </c>
      <c r="BW61" s="12">
        <v>4598.67</v>
      </c>
      <c r="BX61" s="12">
        <v>5240.26</v>
      </c>
      <c r="BY61" s="12">
        <v>0.88</v>
      </c>
      <c r="BZ61" s="12">
        <v>287621</v>
      </c>
      <c r="CA61" s="12">
        <v>0.64</v>
      </c>
      <c r="CB61" s="12">
        <v>36.313000000000002</v>
      </c>
      <c r="CC61" s="12" t="s">
        <v>243</v>
      </c>
      <c r="CD61" s="12" t="s">
        <v>1360</v>
      </c>
      <c r="CE61" s="12">
        <v>751.2</v>
      </c>
      <c r="CF61" s="12">
        <v>55.915030000000002</v>
      </c>
      <c r="CG61" s="12">
        <v>-120.40434</v>
      </c>
    </row>
    <row r="62" spans="1:85">
      <c r="A62" s="12">
        <v>64</v>
      </c>
      <c r="B62" s="12" t="s">
        <v>1343</v>
      </c>
      <c r="C62" s="12" t="s">
        <v>203</v>
      </c>
      <c r="D62" s="12" t="s">
        <v>74</v>
      </c>
      <c r="E62" s="12" t="s">
        <v>251</v>
      </c>
      <c r="F62" s="12" t="s">
        <v>1268</v>
      </c>
      <c r="G62" s="12" t="s">
        <v>1331</v>
      </c>
      <c r="H62" s="12" t="s">
        <v>224</v>
      </c>
      <c r="I62" s="12" t="s">
        <v>250</v>
      </c>
      <c r="J62" s="14">
        <v>44816</v>
      </c>
      <c r="K62" s="12" t="s">
        <v>252</v>
      </c>
      <c r="L62" s="12" t="s">
        <v>77</v>
      </c>
      <c r="O62" s="12" t="s">
        <v>78</v>
      </c>
      <c r="P62" s="12">
        <v>6.79</v>
      </c>
      <c r="Q62" s="12">
        <v>175438.59649122806</v>
      </c>
      <c r="R62" s="12">
        <v>4980</v>
      </c>
      <c r="S62" s="12">
        <v>727</v>
      </c>
      <c r="T62" s="12">
        <v>56600</v>
      </c>
      <c r="U62" s="12">
        <v>1750</v>
      </c>
      <c r="V62" s="12">
        <v>55.5</v>
      </c>
      <c r="W62" s="12">
        <v>1061.2</v>
      </c>
      <c r="X62" s="12">
        <v>103270</v>
      </c>
      <c r="AA62" s="12">
        <v>5.61</v>
      </c>
      <c r="AB62" s="12">
        <v>0</v>
      </c>
      <c r="AC62" s="12">
        <v>364</v>
      </c>
      <c r="AD62" s="12">
        <v>53.6</v>
      </c>
      <c r="AE62" s="12">
        <v>2234</v>
      </c>
      <c r="AF62" s="12">
        <v>2287.6</v>
      </c>
      <c r="AG62" s="12">
        <v>12.099322799097067</v>
      </c>
      <c r="AH62" s="12">
        <v>681.09756097560978</v>
      </c>
      <c r="AI62" s="12">
        <v>693.19688377470686</v>
      </c>
      <c r="AJ62" s="12">
        <v>298.33</v>
      </c>
      <c r="AK62" s="12">
        <v>15428.846</v>
      </c>
      <c r="AL62" s="12">
        <v>0</v>
      </c>
      <c r="AM62" s="12">
        <v>168567</v>
      </c>
      <c r="AO62" s="12" t="s">
        <v>253</v>
      </c>
      <c r="AP62" s="12" t="s">
        <v>187</v>
      </c>
      <c r="AQ62" s="12" t="s">
        <v>178</v>
      </c>
      <c r="AR62" s="12">
        <v>3.28</v>
      </c>
      <c r="AS62" s="12" t="s">
        <v>187</v>
      </c>
      <c r="AT62" s="12">
        <v>13.8</v>
      </c>
      <c r="AU62" s="12" t="s">
        <v>227</v>
      </c>
      <c r="AV62" s="12" t="s">
        <v>179</v>
      </c>
      <c r="AW62" s="12" t="s">
        <v>228</v>
      </c>
      <c r="AX62" s="12" t="s">
        <v>229</v>
      </c>
      <c r="AY62" s="12" t="s">
        <v>187</v>
      </c>
      <c r="AZ62" s="12">
        <v>62.6</v>
      </c>
      <c r="BA62" s="12" t="s">
        <v>254</v>
      </c>
      <c r="BB62" s="12" t="s">
        <v>232</v>
      </c>
      <c r="BC62" s="12" t="s">
        <v>82</v>
      </c>
      <c r="BD62" s="12">
        <v>6.08</v>
      </c>
      <c r="BE62" s="12" t="s">
        <v>233</v>
      </c>
      <c r="BF62" s="12">
        <v>798</v>
      </c>
      <c r="BG62" s="12" t="s">
        <v>82</v>
      </c>
      <c r="BH62" s="12" t="s">
        <v>231</v>
      </c>
      <c r="BI62" s="12" t="s">
        <v>83</v>
      </c>
      <c r="BJ62" s="12" t="s">
        <v>178</v>
      </c>
      <c r="BK62" s="12" t="s">
        <v>87</v>
      </c>
      <c r="BL62" s="12">
        <v>173</v>
      </c>
      <c r="BM62" s="12">
        <v>2461.94</v>
      </c>
      <c r="BN62" s="12">
        <v>44.76</v>
      </c>
      <c r="BO62" s="12">
        <v>248.52</v>
      </c>
      <c r="BP62" s="12">
        <v>59.82</v>
      </c>
      <c r="BQ62" s="12">
        <v>2912.87</v>
      </c>
      <c r="BR62" s="15">
        <f t="shared" si="0"/>
        <v>0</v>
      </c>
      <c r="BS62" s="12">
        <v>5.97</v>
      </c>
      <c r="BT62" s="12">
        <v>22.09</v>
      </c>
      <c r="BU62" s="12">
        <v>0</v>
      </c>
      <c r="BV62" s="12">
        <v>6.8</v>
      </c>
      <c r="BW62" s="12">
        <v>2815.04</v>
      </c>
      <c r="BX62" s="12">
        <v>2940.93</v>
      </c>
      <c r="BY62" s="12">
        <v>0.96</v>
      </c>
      <c r="BZ62" s="12">
        <v>168567</v>
      </c>
      <c r="CA62" s="12">
        <v>0.85</v>
      </c>
      <c r="CB62" s="12">
        <v>2.1320000000000001</v>
      </c>
      <c r="CC62" s="12" t="s">
        <v>250</v>
      </c>
      <c r="CD62" s="12" t="s">
        <v>1364</v>
      </c>
      <c r="CE62" s="12">
        <v>702.4</v>
      </c>
      <c r="CF62" s="12">
        <v>55.96922</v>
      </c>
      <c r="CG62" s="12">
        <v>-120.39864</v>
      </c>
    </row>
    <row r="63" spans="1:85">
      <c r="A63" s="12">
        <v>65</v>
      </c>
      <c r="B63" s="12" t="s">
        <v>1365</v>
      </c>
      <c r="C63" s="12" t="s">
        <v>198</v>
      </c>
      <c r="D63" s="12" t="s">
        <v>74</v>
      </c>
      <c r="F63" s="12" t="s">
        <v>1268</v>
      </c>
      <c r="G63" s="12" t="s">
        <v>1331</v>
      </c>
      <c r="H63" s="12" t="s">
        <v>224</v>
      </c>
      <c r="I63" s="12" t="s">
        <v>255</v>
      </c>
      <c r="J63" s="14">
        <v>44826</v>
      </c>
      <c r="K63" s="12" t="s">
        <v>256</v>
      </c>
      <c r="L63" s="12" t="s">
        <v>77</v>
      </c>
      <c r="O63" s="12" t="s">
        <v>78</v>
      </c>
      <c r="P63" s="12">
        <v>6.13</v>
      </c>
      <c r="Q63" s="12">
        <v>188679.24528301888</v>
      </c>
      <c r="R63" s="12">
        <v>14280</v>
      </c>
      <c r="S63" s="12">
        <v>1550</v>
      </c>
      <c r="T63" s="12">
        <v>57360</v>
      </c>
      <c r="U63" s="12">
        <v>1989</v>
      </c>
      <c r="V63" s="12">
        <v>62</v>
      </c>
      <c r="W63" s="12">
        <v>36</v>
      </c>
      <c r="X63" s="12">
        <v>134000</v>
      </c>
      <c r="AA63" s="12">
        <v>12</v>
      </c>
      <c r="AB63" s="12">
        <v>0</v>
      </c>
      <c r="AC63" s="12">
        <v>71.2</v>
      </c>
      <c r="AD63" s="12">
        <v>46</v>
      </c>
      <c r="AE63" s="12">
        <v>0</v>
      </c>
      <c r="AF63" s="12">
        <v>46</v>
      </c>
      <c r="AG63" s="12">
        <v>10.383747178329571</v>
      </c>
      <c r="AH63" s="12">
        <v>0</v>
      </c>
      <c r="AI63" s="12">
        <v>10.383747178329571</v>
      </c>
      <c r="AJ63" s="12">
        <v>58.33</v>
      </c>
      <c r="AK63" s="12">
        <v>42040.06</v>
      </c>
      <c r="AL63" s="12">
        <v>0</v>
      </c>
      <c r="AM63" s="12">
        <v>209249</v>
      </c>
      <c r="AO63" s="12" t="s">
        <v>257</v>
      </c>
      <c r="AP63" s="12" t="s">
        <v>82</v>
      </c>
      <c r="AQ63" s="12" t="s">
        <v>258</v>
      </c>
      <c r="AR63" s="12">
        <v>38.5</v>
      </c>
      <c r="AS63" s="12" t="s">
        <v>82</v>
      </c>
      <c r="AT63" s="12">
        <v>32</v>
      </c>
      <c r="AU63" s="12" t="s">
        <v>259</v>
      </c>
      <c r="AV63" s="12" t="s">
        <v>87</v>
      </c>
      <c r="AW63" s="12" t="s">
        <v>260</v>
      </c>
      <c r="AX63" s="12" t="s">
        <v>261</v>
      </c>
      <c r="AY63" s="12" t="s">
        <v>82</v>
      </c>
      <c r="AZ63" s="12">
        <v>50.6</v>
      </c>
      <c r="BA63" s="12" t="s">
        <v>178</v>
      </c>
      <c r="BB63" s="12" t="s">
        <v>262</v>
      </c>
      <c r="BC63" s="12" t="s">
        <v>80</v>
      </c>
      <c r="BD63" s="12">
        <v>20</v>
      </c>
      <c r="BE63" s="12" t="s">
        <v>179</v>
      </c>
      <c r="BF63" s="12">
        <v>1370</v>
      </c>
      <c r="BG63" s="12" t="s">
        <v>80</v>
      </c>
      <c r="BH63" s="12" t="s">
        <v>178</v>
      </c>
      <c r="BI63" s="12" t="s">
        <v>81</v>
      </c>
      <c r="BJ63" s="12" t="s">
        <v>83</v>
      </c>
      <c r="BK63" s="12" t="s">
        <v>249</v>
      </c>
      <c r="BL63" s="12">
        <v>115</v>
      </c>
      <c r="BM63" s="12">
        <v>2495</v>
      </c>
      <c r="BN63" s="12">
        <v>50.87</v>
      </c>
      <c r="BO63" s="12">
        <v>712.61</v>
      </c>
      <c r="BP63" s="12">
        <v>127.55</v>
      </c>
      <c r="BQ63" s="12">
        <v>3779.65</v>
      </c>
      <c r="BR63" s="15">
        <f t="shared" si="0"/>
        <v>0</v>
      </c>
      <c r="BS63" s="12">
        <v>1.17</v>
      </c>
      <c r="BT63" s="12">
        <v>0.75</v>
      </c>
      <c r="BU63" s="12">
        <v>0</v>
      </c>
      <c r="BV63" s="12">
        <v>6.1</v>
      </c>
      <c r="BW63" s="12">
        <v>3386.03</v>
      </c>
      <c r="BX63" s="12">
        <v>3781.57</v>
      </c>
      <c r="BY63" s="12">
        <v>0.9</v>
      </c>
      <c r="BZ63" s="12">
        <v>209249</v>
      </c>
      <c r="CA63" s="12">
        <v>0.66</v>
      </c>
      <c r="CB63" s="12">
        <v>66.432000000000002</v>
      </c>
      <c r="CC63" s="12" t="s">
        <v>255</v>
      </c>
      <c r="CD63" s="12" t="s">
        <v>1366</v>
      </c>
      <c r="CE63" s="12">
        <v>791.6</v>
      </c>
      <c r="CF63" s="12">
        <v>55.888689999999997</v>
      </c>
      <c r="CG63" s="12">
        <v>-120.37806</v>
      </c>
    </row>
    <row r="64" spans="1:85">
      <c r="A64" s="12">
        <v>66</v>
      </c>
      <c r="B64" s="12" t="s">
        <v>1367</v>
      </c>
      <c r="C64" s="12" t="s">
        <v>264</v>
      </c>
      <c r="D64" s="12" t="s">
        <v>74</v>
      </c>
      <c r="F64" s="12" t="s">
        <v>1268</v>
      </c>
      <c r="G64" s="12" t="s">
        <v>1368</v>
      </c>
      <c r="H64" s="12" t="s">
        <v>224</v>
      </c>
      <c r="I64" s="12" t="s">
        <v>1369</v>
      </c>
      <c r="J64" s="14">
        <v>44834</v>
      </c>
      <c r="K64" s="12" t="s">
        <v>1370</v>
      </c>
      <c r="L64" s="12" t="s">
        <v>77</v>
      </c>
      <c r="O64" s="12" t="s">
        <v>78</v>
      </c>
      <c r="P64" s="12">
        <v>5.7</v>
      </c>
      <c r="Q64" s="12">
        <v>263157.89473684214</v>
      </c>
      <c r="R64" s="12">
        <v>20600</v>
      </c>
      <c r="S64" s="12">
        <v>1370</v>
      </c>
      <c r="T64" s="12">
        <v>85100</v>
      </c>
      <c r="U64" s="12">
        <v>3160</v>
      </c>
      <c r="V64" s="12">
        <v>63</v>
      </c>
      <c r="W64" s="12">
        <v>9.9</v>
      </c>
      <c r="X64" s="12">
        <v>199200</v>
      </c>
      <c r="AA64" s="12">
        <v>5.19</v>
      </c>
      <c r="AB64" s="12">
        <v>0</v>
      </c>
      <c r="AC64" s="12">
        <v>36.6</v>
      </c>
      <c r="AD64" s="12">
        <v>200</v>
      </c>
      <c r="AE64" s="12">
        <v>2270</v>
      </c>
      <c r="AF64" s="12">
        <v>2470</v>
      </c>
      <c r="AG64" s="12">
        <v>45.146726862302486</v>
      </c>
      <c r="AH64" s="12">
        <v>692.07317073170736</v>
      </c>
      <c r="AI64" s="12">
        <v>737.21989759400981</v>
      </c>
      <c r="AJ64" s="12">
        <v>30</v>
      </c>
      <c r="AK64" s="12">
        <v>57079.86</v>
      </c>
      <c r="AL64" s="12">
        <v>0</v>
      </c>
      <c r="AM64" s="12">
        <v>309457</v>
      </c>
      <c r="AO64" s="12" t="s">
        <v>246</v>
      </c>
      <c r="AP64" s="12" t="s">
        <v>191</v>
      </c>
      <c r="AQ64" s="12" t="s">
        <v>190</v>
      </c>
      <c r="AR64" s="12">
        <v>985</v>
      </c>
      <c r="AS64" s="12" t="s">
        <v>80</v>
      </c>
      <c r="AT64" s="12">
        <v>31.8</v>
      </c>
      <c r="AU64" s="12" t="s">
        <v>80</v>
      </c>
      <c r="AV64" s="12" t="s">
        <v>80</v>
      </c>
      <c r="AW64" s="12" t="s">
        <v>81</v>
      </c>
      <c r="AX64" s="12" t="s">
        <v>81</v>
      </c>
      <c r="AY64" s="12" t="s">
        <v>246</v>
      </c>
      <c r="AZ64" s="12">
        <v>85.2</v>
      </c>
      <c r="BA64" s="12" t="s">
        <v>81</v>
      </c>
      <c r="BB64" s="12" t="s">
        <v>79</v>
      </c>
      <c r="BC64" s="12" t="s">
        <v>246</v>
      </c>
      <c r="BD64" s="12">
        <v>7.5</v>
      </c>
      <c r="BE64" s="12" t="s">
        <v>79</v>
      </c>
      <c r="BF64" s="12">
        <v>3210</v>
      </c>
      <c r="BG64" s="12" t="s">
        <v>79</v>
      </c>
      <c r="BH64" s="12" t="s">
        <v>248</v>
      </c>
      <c r="BI64" s="12" t="s">
        <v>191</v>
      </c>
      <c r="BJ64" s="12" t="s">
        <v>84</v>
      </c>
      <c r="BK64" s="12" t="s">
        <v>1371</v>
      </c>
      <c r="BL64" s="12">
        <v>29</v>
      </c>
      <c r="BM64" s="12">
        <v>3701.61</v>
      </c>
      <c r="BN64" s="12">
        <v>80.819999999999993</v>
      </c>
      <c r="BO64" s="12">
        <v>1028</v>
      </c>
      <c r="BP64" s="12">
        <v>112.73</v>
      </c>
      <c r="BQ64" s="12">
        <v>5618.71</v>
      </c>
      <c r="BR64" s="15">
        <f t="shared" si="0"/>
        <v>0</v>
      </c>
      <c r="BS64" s="12">
        <v>0.6</v>
      </c>
      <c r="BT64" s="12">
        <v>0.21</v>
      </c>
      <c r="BU64" s="12">
        <v>0</v>
      </c>
      <c r="BV64" s="12">
        <v>5.7</v>
      </c>
      <c r="BW64" s="12">
        <v>4923.16</v>
      </c>
      <c r="BX64" s="12">
        <v>5619.52</v>
      </c>
      <c r="BY64" s="12">
        <v>0.88</v>
      </c>
      <c r="BZ64" s="12">
        <v>309457</v>
      </c>
      <c r="CA64" s="12">
        <v>0.66</v>
      </c>
      <c r="CB64" s="12">
        <v>139.173</v>
      </c>
      <c r="CC64" s="12" t="s">
        <v>1369</v>
      </c>
      <c r="CD64" s="12" t="s">
        <v>1372</v>
      </c>
      <c r="CE64" s="12">
        <v>899.6</v>
      </c>
      <c r="CF64" s="12">
        <v>55.912120000000002</v>
      </c>
      <c r="CG64" s="12">
        <v>-120.84791</v>
      </c>
    </row>
    <row r="65" spans="1:85">
      <c r="A65" s="12">
        <v>67</v>
      </c>
      <c r="B65" s="12" t="s">
        <v>1367</v>
      </c>
      <c r="C65" s="12" t="s">
        <v>264</v>
      </c>
      <c r="D65" s="12" t="s">
        <v>74</v>
      </c>
      <c r="E65" s="12" t="s">
        <v>89</v>
      </c>
      <c r="F65" s="12" t="s">
        <v>1268</v>
      </c>
      <c r="G65" s="12" t="s">
        <v>1368</v>
      </c>
      <c r="H65" s="12" t="s">
        <v>224</v>
      </c>
      <c r="I65" s="12" t="s">
        <v>1373</v>
      </c>
      <c r="J65" s="14">
        <v>44834</v>
      </c>
      <c r="K65" s="12" t="s">
        <v>1374</v>
      </c>
      <c r="L65" s="12" t="s">
        <v>77</v>
      </c>
      <c r="O65" s="12" t="s">
        <v>78</v>
      </c>
      <c r="P65" s="12">
        <v>5.48</v>
      </c>
      <c r="Q65" s="12">
        <v>256410.25641025644</v>
      </c>
      <c r="R65" s="12">
        <v>19500</v>
      </c>
      <c r="S65" s="12">
        <v>1340</v>
      </c>
      <c r="T65" s="12">
        <v>79000</v>
      </c>
      <c r="U65" s="12">
        <v>3020</v>
      </c>
      <c r="V65" s="12">
        <v>103</v>
      </c>
      <c r="W65" s="12">
        <v>7.4</v>
      </c>
      <c r="X65" s="12">
        <v>190400</v>
      </c>
      <c r="AA65" s="12">
        <v>5.04</v>
      </c>
      <c r="AB65" s="12">
        <v>0</v>
      </c>
      <c r="AC65" s="12">
        <v>20.3</v>
      </c>
      <c r="AD65" s="12">
        <v>163</v>
      </c>
      <c r="AE65" s="12">
        <v>2620</v>
      </c>
      <c r="AF65" s="12">
        <v>2783</v>
      </c>
      <c r="AG65" s="12">
        <v>36.794582392776526</v>
      </c>
      <c r="AH65" s="12">
        <v>798.78048780487813</v>
      </c>
      <c r="AI65" s="12">
        <v>835.57507019765467</v>
      </c>
      <c r="AJ65" s="12">
        <v>16.670000000000002</v>
      </c>
      <c r="AK65" s="12">
        <v>54209.62</v>
      </c>
      <c r="AL65" s="12">
        <v>0</v>
      </c>
      <c r="AM65" s="12">
        <v>293277</v>
      </c>
      <c r="AO65" s="12" t="s">
        <v>246</v>
      </c>
      <c r="AP65" s="12" t="s">
        <v>191</v>
      </c>
      <c r="AQ65" s="12" t="s">
        <v>190</v>
      </c>
      <c r="AR65" s="12">
        <v>725</v>
      </c>
      <c r="AS65" s="12" t="s">
        <v>80</v>
      </c>
      <c r="AT65" s="12">
        <v>25.1</v>
      </c>
      <c r="AU65" s="12" t="s">
        <v>80</v>
      </c>
      <c r="AV65" s="12" t="s">
        <v>80</v>
      </c>
      <c r="AW65" s="12" t="s">
        <v>81</v>
      </c>
      <c r="AX65" s="12" t="s">
        <v>81</v>
      </c>
      <c r="AY65" s="12" t="s">
        <v>246</v>
      </c>
      <c r="AZ65" s="12">
        <v>80.400000000000006</v>
      </c>
      <c r="BA65" s="12" t="s">
        <v>81</v>
      </c>
      <c r="BB65" s="12" t="s">
        <v>79</v>
      </c>
      <c r="BC65" s="12" t="s">
        <v>246</v>
      </c>
      <c r="BD65" s="12">
        <v>8.4</v>
      </c>
      <c r="BE65" s="12" t="s">
        <v>79</v>
      </c>
      <c r="BF65" s="12">
        <v>2830</v>
      </c>
      <c r="BG65" s="12" t="s">
        <v>79</v>
      </c>
      <c r="BH65" s="12" t="s">
        <v>248</v>
      </c>
      <c r="BI65" s="12" t="s">
        <v>191</v>
      </c>
      <c r="BJ65" s="12" t="s">
        <v>84</v>
      </c>
      <c r="BK65" s="12" t="s">
        <v>249</v>
      </c>
      <c r="BL65" s="12">
        <v>32</v>
      </c>
      <c r="BM65" s="12">
        <v>3436.28</v>
      </c>
      <c r="BN65" s="12">
        <v>77.239999999999995</v>
      </c>
      <c r="BO65" s="12">
        <v>973.1</v>
      </c>
      <c r="BP65" s="12">
        <v>110.27</v>
      </c>
      <c r="BQ65" s="12">
        <v>5370.49</v>
      </c>
      <c r="BR65" s="15">
        <f t="shared" si="0"/>
        <v>0</v>
      </c>
      <c r="BS65" s="12">
        <v>0.33</v>
      </c>
      <c r="BT65" s="12">
        <v>0.15</v>
      </c>
      <c r="BU65" s="12">
        <v>0</v>
      </c>
      <c r="BV65" s="12">
        <v>5.5</v>
      </c>
      <c r="BW65" s="12">
        <v>4596.8900000000003</v>
      </c>
      <c r="BX65" s="12">
        <v>5370.97</v>
      </c>
      <c r="BY65" s="12">
        <v>0.86</v>
      </c>
      <c r="BZ65" s="12">
        <v>293277</v>
      </c>
      <c r="CA65" s="12">
        <v>0.64</v>
      </c>
      <c r="CB65" s="12">
        <v>229.72900000000001</v>
      </c>
      <c r="CC65" s="12" t="s">
        <v>1373</v>
      </c>
      <c r="CD65" s="12" t="s">
        <v>1375</v>
      </c>
      <c r="CE65" s="12">
        <v>819.7</v>
      </c>
      <c r="CF65" s="12">
        <v>55.93271</v>
      </c>
      <c r="CG65" s="12">
        <v>-120.89637</v>
      </c>
    </row>
    <row r="66" spans="1:85">
      <c r="A66" s="12">
        <v>68</v>
      </c>
      <c r="B66" s="12" t="s">
        <v>1367</v>
      </c>
      <c r="C66" s="12" t="s">
        <v>264</v>
      </c>
      <c r="D66" s="12" t="s">
        <v>74</v>
      </c>
      <c r="F66" s="12" t="s">
        <v>1268</v>
      </c>
      <c r="G66" s="12" t="s">
        <v>1368</v>
      </c>
      <c r="H66" s="12" t="s">
        <v>224</v>
      </c>
      <c r="I66" s="12" t="s">
        <v>1373</v>
      </c>
      <c r="J66" s="14">
        <v>44834</v>
      </c>
      <c r="K66" s="12" t="s">
        <v>1376</v>
      </c>
      <c r="L66" s="12" t="s">
        <v>77</v>
      </c>
      <c r="O66" s="12" t="s">
        <v>78</v>
      </c>
      <c r="P66" s="12">
        <v>5.42</v>
      </c>
      <c r="Q66" s="12">
        <v>256410.25641025644</v>
      </c>
      <c r="R66" s="12">
        <v>19300</v>
      </c>
      <c r="S66" s="12">
        <v>1300</v>
      </c>
      <c r="T66" s="12">
        <v>79300</v>
      </c>
      <c r="U66" s="12">
        <v>2840</v>
      </c>
      <c r="V66" s="12">
        <v>91</v>
      </c>
      <c r="W66" s="12">
        <v>6.8</v>
      </c>
      <c r="X66" s="12">
        <v>195100</v>
      </c>
      <c r="AA66" s="12">
        <v>4.51</v>
      </c>
      <c r="AB66" s="12">
        <v>0</v>
      </c>
      <c r="AC66" s="12">
        <v>22.4</v>
      </c>
      <c r="AD66" s="12">
        <v>182</v>
      </c>
      <c r="AE66" s="12">
        <v>2390</v>
      </c>
      <c r="AF66" s="12">
        <v>2572</v>
      </c>
      <c r="AG66" s="12">
        <v>41.083521444695265</v>
      </c>
      <c r="AH66" s="12">
        <v>728.65853658536594</v>
      </c>
      <c r="AI66" s="12">
        <v>769.74205803006123</v>
      </c>
      <c r="AJ66" s="12">
        <v>18.329999999999998</v>
      </c>
      <c r="AK66" s="12">
        <v>53545.5</v>
      </c>
      <c r="AL66" s="12">
        <v>0</v>
      </c>
      <c r="AM66" s="12">
        <v>297857</v>
      </c>
      <c r="AO66" s="12" t="s">
        <v>246</v>
      </c>
      <c r="AP66" s="12" t="s">
        <v>191</v>
      </c>
      <c r="AQ66" s="12" t="s">
        <v>190</v>
      </c>
      <c r="AR66" s="12">
        <v>626</v>
      </c>
      <c r="AS66" s="12" t="s">
        <v>80</v>
      </c>
      <c r="AT66" s="12">
        <v>22.4</v>
      </c>
      <c r="AU66" s="12" t="s">
        <v>80</v>
      </c>
      <c r="AV66" s="12" t="s">
        <v>80</v>
      </c>
      <c r="AW66" s="12" t="s">
        <v>81</v>
      </c>
      <c r="AX66" s="12" t="s">
        <v>81</v>
      </c>
      <c r="AY66" s="12" t="s">
        <v>246</v>
      </c>
      <c r="AZ66" s="12">
        <v>73.099999999999994</v>
      </c>
      <c r="BA66" s="12" t="s">
        <v>81</v>
      </c>
      <c r="BB66" s="12" t="s">
        <v>79</v>
      </c>
      <c r="BC66" s="12" t="s">
        <v>246</v>
      </c>
      <c r="BD66" s="12">
        <v>7.6</v>
      </c>
      <c r="BE66" s="12" t="s">
        <v>79</v>
      </c>
      <c r="BF66" s="12">
        <v>2620</v>
      </c>
      <c r="BG66" s="12" t="s">
        <v>79</v>
      </c>
      <c r="BH66" s="12" t="s">
        <v>248</v>
      </c>
      <c r="BI66" s="12" t="s">
        <v>191</v>
      </c>
      <c r="BJ66" s="12" t="s">
        <v>84</v>
      </c>
      <c r="BK66" s="12" t="s">
        <v>1377</v>
      </c>
      <c r="BL66" s="12">
        <v>31</v>
      </c>
      <c r="BM66" s="12">
        <v>3449.33</v>
      </c>
      <c r="BN66" s="12">
        <v>72.64</v>
      </c>
      <c r="BO66" s="12">
        <v>963.12</v>
      </c>
      <c r="BP66" s="12">
        <v>106.97</v>
      </c>
      <c r="BQ66" s="12">
        <v>5503.06</v>
      </c>
      <c r="BR66" s="15">
        <f t="shared" si="0"/>
        <v>0</v>
      </c>
      <c r="BS66" s="12">
        <v>0.37</v>
      </c>
      <c r="BT66" s="12">
        <v>0.14000000000000001</v>
      </c>
      <c r="BU66" s="12">
        <v>0</v>
      </c>
      <c r="BV66" s="12">
        <v>5.4</v>
      </c>
      <c r="BW66" s="12">
        <v>4592.0600000000004</v>
      </c>
      <c r="BX66" s="12">
        <v>5503.57</v>
      </c>
      <c r="BY66" s="12">
        <v>0.83</v>
      </c>
      <c r="BZ66" s="12">
        <v>297857</v>
      </c>
      <c r="CA66" s="12">
        <v>0.63</v>
      </c>
      <c r="CB66" s="12">
        <v>209.745</v>
      </c>
      <c r="CC66" s="12" t="s">
        <v>1373</v>
      </c>
      <c r="CD66" s="12" t="s">
        <v>1375</v>
      </c>
      <c r="CE66" s="12">
        <v>819.7</v>
      </c>
      <c r="CF66" s="12">
        <v>55.93271</v>
      </c>
      <c r="CG66" s="12">
        <v>-120.89637</v>
      </c>
    </row>
    <row r="67" spans="1:85">
      <c r="A67" s="12">
        <v>69</v>
      </c>
      <c r="B67" s="12" t="s">
        <v>1378</v>
      </c>
      <c r="C67" s="12" t="s">
        <v>264</v>
      </c>
      <c r="D67" s="12" t="s">
        <v>74</v>
      </c>
      <c r="F67" s="12" t="s">
        <v>1268</v>
      </c>
      <c r="G67" s="12" t="s">
        <v>1368</v>
      </c>
      <c r="H67" s="12" t="s">
        <v>224</v>
      </c>
      <c r="I67" s="12" t="s">
        <v>263</v>
      </c>
      <c r="J67" s="14">
        <v>44852</v>
      </c>
      <c r="K67" s="12" t="s">
        <v>265</v>
      </c>
      <c r="L67" s="12" t="s">
        <v>77</v>
      </c>
      <c r="O67" s="12" t="s">
        <v>78</v>
      </c>
      <c r="P67" s="12">
        <v>5.45</v>
      </c>
      <c r="Q67" s="12">
        <v>263157.89473684214</v>
      </c>
      <c r="R67" s="12">
        <v>22500</v>
      </c>
      <c r="S67" s="12">
        <v>1350</v>
      </c>
      <c r="T67" s="12">
        <v>91200</v>
      </c>
      <c r="U67" s="12">
        <v>3200</v>
      </c>
      <c r="V67" s="12">
        <v>60</v>
      </c>
      <c r="W67" s="12">
        <v>1.7</v>
      </c>
      <c r="X67" s="12">
        <v>187300</v>
      </c>
      <c r="AA67" s="12">
        <v>2.96</v>
      </c>
      <c r="AB67" s="12">
        <v>0</v>
      </c>
      <c r="AC67" s="12">
        <v>24.4</v>
      </c>
      <c r="AD67" s="12">
        <v>244</v>
      </c>
      <c r="AE67" s="12">
        <v>130</v>
      </c>
      <c r="AF67" s="12">
        <v>374</v>
      </c>
      <c r="AG67" s="12">
        <v>55.079006772009031</v>
      </c>
      <c r="AH67" s="12">
        <v>39.634146341463421</v>
      </c>
      <c r="AI67" s="12">
        <v>94.713153113472458</v>
      </c>
      <c r="AJ67" s="12">
        <v>20</v>
      </c>
      <c r="AK67" s="12">
        <v>61741.8</v>
      </c>
      <c r="AL67" s="12">
        <v>0</v>
      </c>
      <c r="AM67" s="12">
        <v>305563</v>
      </c>
      <c r="AO67" s="12" t="s">
        <v>266</v>
      </c>
      <c r="AP67" s="12" t="s">
        <v>83</v>
      </c>
      <c r="AQ67" s="12" t="s">
        <v>83</v>
      </c>
      <c r="AR67" s="12">
        <v>699</v>
      </c>
      <c r="AS67" s="12" t="s">
        <v>187</v>
      </c>
      <c r="AT67" s="12">
        <v>26</v>
      </c>
      <c r="AU67" s="12" t="s">
        <v>178</v>
      </c>
      <c r="AV67" s="12" t="s">
        <v>133</v>
      </c>
      <c r="AW67" s="12" t="s">
        <v>267</v>
      </c>
      <c r="AX67" s="12" t="s">
        <v>178</v>
      </c>
      <c r="AY67" s="12" t="s">
        <v>84</v>
      </c>
      <c r="AZ67" s="12">
        <v>72.599999999999994</v>
      </c>
      <c r="BA67" s="12" t="s">
        <v>201</v>
      </c>
      <c r="BB67" s="12" t="s">
        <v>86</v>
      </c>
      <c r="BC67" s="12" t="s">
        <v>84</v>
      </c>
      <c r="BD67" s="12">
        <v>6.15</v>
      </c>
      <c r="BE67" s="12" t="s">
        <v>119</v>
      </c>
      <c r="BF67" s="12">
        <v>2260</v>
      </c>
      <c r="BG67" s="12" t="s">
        <v>84</v>
      </c>
      <c r="BH67" s="12" t="s">
        <v>268</v>
      </c>
      <c r="BI67" s="12" t="s">
        <v>82</v>
      </c>
      <c r="BJ67" s="12" t="s">
        <v>267</v>
      </c>
      <c r="BK67" s="12" t="s">
        <v>269</v>
      </c>
      <c r="BL67" s="12">
        <v>18</v>
      </c>
      <c r="BM67" s="12">
        <v>3966.94</v>
      </c>
      <c r="BN67" s="12">
        <v>81.849999999999994</v>
      </c>
      <c r="BO67" s="12">
        <v>1122.81</v>
      </c>
      <c r="BP67" s="12">
        <v>111.09</v>
      </c>
      <c r="BQ67" s="12">
        <v>5283.05</v>
      </c>
      <c r="BR67" s="15">
        <f t="shared" ref="BR67" si="13">Y67/(79.904*7)</f>
        <v>0</v>
      </c>
      <c r="BS67" s="12">
        <v>0.4</v>
      </c>
      <c r="BT67" s="12">
        <v>0.04</v>
      </c>
      <c r="BU67" s="12">
        <v>0</v>
      </c>
      <c r="BV67" s="12">
        <v>5.5</v>
      </c>
      <c r="BW67" s="12">
        <v>5282.69</v>
      </c>
      <c r="BX67" s="12">
        <v>5283.49</v>
      </c>
      <c r="BY67" s="12">
        <v>1</v>
      </c>
      <c r="BZ67" s="12">
        <v>305563</v>
      </c>
      <c r="CA67" s="12">
        <v>0.75</v>
      </c>
      <c r="CB67" s="12">
        <v>252.477</v>
      </c>
      <c r="CC67" s="12" t="s">
        <v>263</v>
      </c>
      <c r="CD67" s="12" t="s">
        <v>1379</v>
      </c>
      <c r="CE67" s="12">
        <v>890</v>
      </c>
      <c r="CF67" s="12">
        <v>55.90334</v>
      </c>
      <c r="CG67" s="12">
        <v>-120.8479</v>
      </c>
    </row>
    <row r="68" spans="1:85">
      <c r="A68" s="12">
        <v>70</v>
      </c>
      <c r="B68" s="12" t="s">
        <v>1378</v>
      </c>
      <c r="C68" s="12" t="s">
        <v>321</v>
      </c>
      <c r="F68" s="12" t="s">
        <v>1268</v>
      </c>
      <c r="G68" s="12" t="s">
        <v>1368</v>
      </c>
      <c r="H68" s="12" t="s">
        <v>224</v>
      </c>
      <c r="I68" s="12" t="s">
        <v>1380</v>
      </c>
      <c r="J68" s="14">
        <v>44852</v>
      </c>
      <c r="K68" s="12" t="s">
        <v>1381</v>
      </c>
      <c r="L68" s="12" t="s">
        <v>77</v>
      </c>
      <c r="O68" s="12" t="s">
        <v>78</v>
      </c>
      <c r="P68" s="12">
        <v>5.33</v>
      </c>
      <c r="Q68" s="12">
        <v>136986.30136986304</v>
      </c>
      <c r="R68" s="12">
        <v>20900</v>
      </c>
      <c r="S68" s="12">
        <v>1550</v>
      </c>
      <c r="T68" s="12">
        <v>19600</v>
      </c>
      <c r="U68" s="12">
        <v>2940</v>
      </c>
      <c r="V68" s="12">
        <v>431</v>
      </c>
      <c r="W68" s="12">
        <v>0</v>
      </c>
      <c r="X68" s="12">
        <v>74760</v>
      </c>
      <c r="AA68" s="12">
        <v>7.82</v>
      </c>
      <c r="AB68" s="12">
        <v>0</v>
      </c>
      <c r="AC68" s="12">
        <v>22.4</v>
      </c>
      <c r="AD68" s="12">
        <v>42.3</v>
      </c>
      <c r="AE68" s="12">
        <v>47.1</v>
      </c>
      <c r="AF68" s="12">
        <v>89.4</v>
      </c>
      <c r="AG68" s="12">
        <v>9.5485327313769748</v>
      </c>
      <c r="AH68" s="12">
        <v>14.359756097560977</v>
      </c>
      <c r="AI68" s="12">
        <v>23.908288828937952</v>
      </c>
      <c r="AJ68" s="12">
        <v>18.329999999999998</v>
      </c>
      <c r="AK68" s="12">
        <v>58570.2</v>
      </c>
      <c r="AL68" s="12">
        <v>0</v>
      </c>
      <c r="AM68" s="12">
        <v>119760</v>
      </c>
      <c r="AO68" s="12" t="s">
        <v>266</v>
      </c>
      <c r="AP68" s="12" t="s">
        <v>83</v>
      </c>
      <c r="AQ68" s="12" t="s">
        <v>83</v>
      </c>
      <c r="AR68" s="12">
        <v>1210</v>
      </c>
      <c r="AS68" s="12" t="s">
        <v>187</v>
      </c>
      <c r="AT68" s="12">
        <v>22.5</v>
      </c>
      <c r="AU68" s="12" t="s">
        <v>178</v>
      </c>
      <c r="AV68" s="12" t="s">
        <v>196</v>
      </c>
      <c r="AW68" s="12" t="s">
        <v>201</v>
      </c>
      <c r="AX68" s="12" t="s">
        <v>81</v>
      </c>
      <c r="AY68" s="12" t="s">
        <v>84</v>
      </c>
      <c r="AZ68" s="12">
        <v>90.4</v>
      </c>
      <c r="BA68" s="12" t="s">
        <v>178</v>
      </c>
      <c r="BB68" s="12" t="s">
        <v>86</v>
      </c>
      <c r="BC68" s="12" t="s">
        <v>79</v>
      </c>
      <c r="BD68" s="12">
        <v>3.02</v>
      </c>
      <c r="BE68" s="12" t="s">
        <v>196</v>
      </c>
      <c r="BF68" s="12">
        <v>2560</v>
      </c>
      <c r="BG68" s="12" t="s">
        <v>84</v>
      </c>
      <c r="BH68" s="12" t="s">
        <v>268</v>
      </c>
      <c r="BI68" s="12" t="s">
        <v>82</v>
      </c>
      <c r="BJ68" s="12" t="s">
        <v>181</v>
      </c>
      <c r="BK68" s="12" t="s">
        <v>86</v>
      </c>
      <c r="BL68" s="12">
        <v>120</v>
      </c>
      <c r="BM68" s="12">
        <v>852.54</v>
      </c>
      <c r="BN68" s="12">
        <v>75.2</v>
      </c>
      <c r="BO68" s="12">
        <v>1042.97</v>
      </c>
      <c r="BP68" s="12">
        <v>127.55</v>
      </c>
      <c r="BQ68" s="12">
        <v>2108.71</v>
      </c>
      <c r="BS68" s="12">
        <v>0.37</v>
      </c>
      <c r="BT68" s="12">
        <v>0</v>
      </c>
      <c r="BU68" s="12">
        <v>0</v>
      </c>
      <c r="BV68" s="12">
        <v>5.3</v>
      </c>
      <c r="BW68" s="12">
        <v>2098.2600000000002</v>
      </c>
      <c r="BX68" s="12">
        <v>2109.08</v>
      </c>
      <c r="BY68" s="12">
        <v>0.99</v>
      </c>
      <c r="BZ68" s="12">
        <v>119760</v>
      </c>
      <c r="CA68" s="12">
        <v>0.4</v>
      </c>
      <c r="CB68" s="12">
        <v>344.73</v>
      </c>
      <c r="CC68" s="12" t="s">
        <v>1380</v>
      </c>
      <c r="CD68" s="12" t="s">
        <v>1382</v>
      </c>
      <c r="CE68" s="12">
        <v>889</v>
      </c>
      <c r="CF68" s="12">
        <v>55.925460000000001</v>
      </c>
      <c r="CG68" s="12">
        <v>-120.94486999999999</v>
      </c>
    </row>
    <row r="69" spans="1:85">
      <c r="A69" s="12">
        <v>71</v>
      </c>
      <c r="B69" s="12" t="s">
        <v>1378</v>
      </c>
      <c r="C69" s="12" t="s">
        <v>321</v>
      </c>
      <c r="E69" s="12" t="s">
        <v>89</v>
      </c>
      <c r="F69" s="12" t="s">
        <v>1268</v>
      </c>
      <c r="G69" s="12" t="s">
        <v>1368</v>
      </c>
      <c r="H69" s="12" t="s">
        <v>224</v>
      </c>
      <c r="I69" s="12" t="s">
        <v>1380</v>
      </c>
      <c r="J69" s="14">
        <v>44852</v>
      </c>
      <c r="K69" s="12" t="s">
        <v>1383</v>
      </c>
      <c r="L69" s="12" t="s">
        <v>77</v>
      </c>
      <c r="O69" s="12" t="s">
        <v>78</v>
      </c>
      <c r="P69" s="12">
        <v>5.18</v>
      </c>
      <c r="Q69" s="12">
        <v>135135.13513513515</v>
      </c>
      <c r="R69" s="12">
        <v>20800</v>
      </c>
      <c r="S69" s="12">
        <v>1600</v>
      </c>
      <c r="T69" s="12">
        <v>20400</v>
      </c>
      <c r="U69" s="12">
        <v>2880</v>
      </c>
      <c r="V69" s="12">
        <v>421</v>
      </c>
      <c r="W69" s="12">
        <v>0</v>
      </c>
      <c r="X69" s="12">
        <v>73530</v>
      </c>
      <c r="AA69" s="12">
        <v>7.81</v>
      </c>
      <c r="AB69" s="12">
        <v>0</v>
      </c>
      <c r="AC69" s="12">
        <v>20.3</v>
      </c>
      <c r="AD69" s="12">
        <v>49.9</v>
      </c>
      <c r="AE69" s="12">
        <v>65.3</v>
      </c>
      <c r="AF69" s="12">
        <v>115.19999999999999</v>
      </c>
      <c r="AG69" s="12">
        <v>11.26410835214447</v>
      </c>
      <c r="AH69" s="12">
        <v>19.908536585365855</v>
      </c>
      <c r="AI69" s="12">
        <v>31.172644937510327</v>
      </c>
      <c r="AJ69" s="12">
        <v>16.670000000000002</v>
      </c>
      <c r="AK69" s="12">
        <v>58526.400000000001</v>
      </c>
      <c r="AL69" s="12">
        <v>0</v>
      </c>
      <c r="AM69" s="12">
        <v>119220</v>
      </c>
      <c r="AO69" s="12" t="s">
        <v>266</v>
      </c>
      <c r="AP69" s="12" t="s">
        <v>83</v>
      </c>
      <c r="AQ69" s="12" t="s">
        <v>83</v>
      </c>
      <c r="AR69" s="12">
        <v>1210</v>
      </c>
      <c r="AS69" s="12" t="s">
        <v>187</v>
      </c>
      <c r="AT69" s="12">
        <v>22.8</v>
      </c>
      <c r="AU69" s="12" t="s">
        <v>178</v>
      </c>
      <c r="AV69" s="12" t="s">
        <v>196</v>
      </c>
      <c r="AW69" s="12" t="s">
        <v>267</v>
      </c>
      <c r="AX69" s="12" t="s">
        <v>178</v>
      </c>
      <c r="AY69" s="12" t="s">
        <v>84</v>
      </c>
      <c r="AZ69" s="12">
        <v>89.7</v>
      </c>
      <c r="BA69" s="12" t="s">
        <v>238</v>
      </c>
      <c r="BB69" s="12" t="s">
        <v>86</v>
      </c>
      <c r="BC69" s="12" t="s">
        <v>79</v>
      </c>
      <c r="BD69" s="12">
        <v>3</v>
      </c>
      <c r="BE69" s="12" t="s">
        <v>196</v>
      </c>
      <c r="BF69" s="12">
        <v>884</v>
      </c>
      <c r="BG69" s="12" t="s">
        <v>84</v>
      </c>
      <c r="BH69" s="12" t="s">
        <v>268</v>
      </c>
      <c r="BI69" s="12" t="s">
        <v>82</v>
      </c>
      <c r="BJ69" s="12" t="s">
        <v>181</v>
      </c>
      <c r="BK69" s="12" t="s">
        <v>86</v>
      </c>
      <c r="BL69" s="12">
        <v>115</v>
      </c>
      <c r="BM69" s="12">
        <v>887.34</v>
      </c>
      <c r="BN69" s="12">
        <v>73.66</v>
      </c>
      <c r="BO69" s="12">
        <v>1037.98</v>
      </c>
      <c r="BP69" s="12">
        <v>131.66</v>
      </c>
      <c r="BQ69" s="12">
        <v>2074.0100000000002</v>
      </c>
      <c r="BS69" s="12">
        <v>0.33</v>
      </c>
      <c r="BT69" s="12">
        <v>0</v>
      </c>
      <c r="BU69" s="12">
        <v>0</v>
      </c>
      <c r="BV69" s="12">
        <v>5.2</v>
      </c>
      <c r="BW69" s="12">
        <v>2130.64</v>
      </c>
      <c r="BX69" s="12">
        <v>2074.34</v>
      </c>
      <c r="BY69" s="12">
        <v>1.03</v>
      </c>
      <c r="BZ69" s="12">
        <v>119220</v>
      </c>
      <c r="CA69" s="12">
        <v>0.43</v>
      </c>
      <c r="CB69" s="12">
        <v>398.97</v>
      </c>
      <c r="CC69" s="12" t="s">
        <v>1380</v>
      </c>
      <c r="CD69" s="12" t="s">
        <v>1382</v>
      </c>
      <c r="CE69" s="12">
        <v>889</v>
      </c>
      <c r="CF69" s="12">
        <v>55.925460000000001</v>
      </c>
      <c r="CG69" s="12">
        <v>-120.94486999999999</v>
      </c>
    </row>
    <row r="70" spans="1:85">
      <c r="A70" s="12">
        <v>72</v>
      </c>
      <c r="B70" s="12" t="s">
        <v>1384</v>
      </c>
      <c r="C70" s="12" t="s">
        <v>264</v>
      </c>
      <c r="D70" s="12" t="s">
        <v>74</v>
      </c>
      <c r="F70" s="12" t="s">
        <v>1268</v>
      </c>
      <c r="G70" s="12" t="s">
        <v>1368</v>
      </c>
      <c r="H70" s="12" t="s">
        <v>224</v>
      </c>
      <c r="I70" s="12" t="s">
        <v>1385</v>
      </c>
      <c r="J70" s="14">
        <v>44922</v>
      </c>
      <c r="K70" s="12" t="s">
        <v>271</v>
      </c>
      <c r="L70" s="12" t="s">
        <v>77</v>
      </c>
      <c r="O70" s="12" t="s">
        <v>78</v>
      </c>
      <c r="P70" s="12">
        <v>4.92</v>
      </c>
      <c r="Q70" s="12">
        <v>250000</v>
      </c>
      <c r="R70" s="12">
        <v>16700</v>
      </c>
      <c r="S70" s="12">
        <v>1500</v>
      </c>
      <c r="T70" s="12">
        <v>78650</v>
      </c>
      <c r="U70" s="12">
        <v>3590</v>
      </c>
      <c r="V70" s="12">
        <v>11.3</v>
      </c>
      <c r="W70" s="12">
        <v>4.9000000000000004</v>
      </c>
      <c r="X70" s="12">
        <v>183200</v>
      </c>
      <c r="Y70" s="12">
        <v>170</v>
      </c>
      <c r="AA70" s="12">
        <v>3.58</v>
      </c>
      <c r="AB70" s="12">
        <v>0</v>
      </c>
      <c r="AC70" s="12">
        <v>6.1</v>
      </c>
      <c r="AD70" s="12">
        <v>256</v>
      </c>
      <c r="AE70" s="12">
        <v>1630</v>
      </c>
      <c r="AF70" s="12">
        <v>1886</v>
      </c>
      <c r="AG70" s="12">
        <v>57.787810383747185</v>
      </c>
      <c r="AH70" s="12">
        <v>496.95121951219517</v>
      </c>
      <c r="AI70" s="12">
        <v>554.73902989594239</v>
      </c>
      <c r="AJ70" s="12">
        <v>5</v>
      </c>
      <c r="AK70" s="12">
        <v>47876.9</v>
      </c>
      <c r="AL70" s="12">
        <v>0</v>
      </c>
      <c r="AM70" s="12">
        <v>283647</v>
      </c>
      <c r="AO70" s="12" t="s">
        <v>1352</v>
      </c>
      <c r="AP70" s="12" t="s">
        <v>80</v>
      </c>
      <c r="AQ70" s="12" t="s">
        <v>81</v>
      </c>
      <c r="AR70" s="12">
        <v>579</v>
      </c>
      <c r="AS70" s="12" t="s">
        <v>80</v>
      </c>
      <c r="AT70" s="12">
        <v>18.600000000000001</v>
      </c>
      <c r="AU70" s="12" t="s">
        <v>82</v>
      </c>
      <c r="AV70" s="12" t="s">
        <v>82</v>
      </c>
      <c r="AW70" s="12" t="s">
        <v>83</v>
      </c>
      <c r="AX70" s="12" t="s">
        <v>180</v>
      </c>
      <c r="AY70" s="12" t="s">
        <v>79</v>
      </c>
      <c r="AZ70" s="12">
        <v>52.9</v>
      </c>
      <c r="BA70" s="12" t="s">
        <v>81</v>
      </c>
      <c r="BB70" s="12" t="s">
        <v>84</v>
      </c>
      <c r="BC70" s="12" t="s">
        <v>79</v>
      </c>
      <c r="BD70" s="12">
        <v>5.04</v>
      </c>
      <c r="BE70" s="12" t="s">
        <v>84</v>
      </c>
      <c r="BF70" s="12">
        <v>1390</v>
      </c>
      <c r="BG70" s="12" t="s">
        <v>84</v>
      </c>
      <c r="BH70" s="12" t="s">
        <v>85</v>
      </c>
      <c r="BI70" s="12" t="s">
        <v>80</v>
      </c>
      <c r="BJ70" s="12" t="s">
        <v>86</v>
      </c>
      <c r="BK70" s="12" t="s">
        <v>87</v>
      </c>
      <c r="BL70" s="12">
        <v>91.8</v>
      </c>
      <c r="BM70" s="12">
        <v>3421.05</v>
      </c>
      <c r="BN70" s="12">
        <v>91.82</v>
      </c>
      <c r="BO70" s="12">
        <v>833.37</v>
      </c>
      <c r="BP70" s="12">
        <v>123.43</v>
      </c>
      <c r="BQ70" s="12">
        <v>5167.3999999999996</v>
      </c>
      <c r="BR70" s="15">
        <f t="shared" ref="BR70:BR93" si="14">Y70/(79.904*7)</f>
        <v>0.3039361519537731</v>
      </c>
      <c r="BS70" s="12">
        <v>0.1</v>
      </c>
      <c r="BT70" s="12">
        <v>0.1</v>
      </c>
      <c r="BU70" s="12">
        <v>0</v>
      </c>
      <c r="BV70" s="12">
        <v>4.9000000000000004</v>
      </c>
      <c r="BW70" s="12">
        <v>4469.67</v>
      </c>
      <c r="BX70" s="12">
        <v>5167.6000000000004</v>
      </c>
      <c r="BY70" s="12">
        <v>0.86</v>
      </c>
      <c r="BZ70" s="12">
        <v>283647</v>
      </c>
      <c r="CA70" s="12">
        <v>0.66</v>
      </c>
      <c r="CB70" s="12">
        <v>617.15</v>
      </c>
      <c r="CC70" s="12" t="s">
        <v>1385</v>
      </c>
      <c r="CD70" s="12" t="s">
        <v>1386</v>
      </c>
      <c r="CE70" s="12">
        <v>841.4</v>
      </c>
      <c r="CF70" s="12">
        <v>55.954520000000002</v>
      </c>
      <c r="CG70" s="12">
        <v>-120.93858</v>
      </c>
    </row>
    <row r="71" spans="1:85">
      <c r="A71" s="12">
        <v>73</v>
      </c>
      <c r="B71" s="12" t="s">
        <v>1384</v>
      </c>
      <c r="C71" s="12" t="s">
        <v>264</v>
      </c>
      <c r="D71" s="12" t="s">
        <v>74</v>
      </c>
      <c r="F71" s="12" t="s">
        <v>1268</v>
      </c>
      <c r="G71" s="12" t="s">
        <v>1368</v>
      </c>
      <c r="H71" s="12" t="s">
        <v>224</v>
      </c>
      <c r="I71" s="12" t="s">
        <v>1387</v>
      </c>
      <c r="J71" s="14">
        <v>44922</v>
      </c>
      <c r="K71" s="12" t="s">
        <v>271</v>
      </c>
      <c r="L71" s="12" t="s">
        <v>77</v>
      </c>
      <c r="O71" s="12" t="s">
        <v>78</v>
      </c>
      <c r="P71" s="12">
        <v>5.59</v>
      </c>
      <c r="Q71" s="12">
        <v>270270.2702702703</v>
      </c>
      <c r="R71" s="12">
        <v>18300</v>
      </c>
      <c r="S71" s="12">
        <v>1400</v>
      </c>
      <c r="T71" s="12">
        <v>84800</v>
      </c>
      <c r="U71" s="12">
        <v>3910</v>
      </c>
      <c r="V71" s="12">
        <v>32.1</v>
      </c>
      <c r="W71" s="12">
        <v>12.2</v>
      </c>
      <c r="X71" s="12">
        <v>198800</v>
      </c>
      <c r="Y71" s="12">
        <v>199</v>
      </c>
      <c r="AA71" s="12">
        <v>6.49</v>
      </c>
      <c r="AB71" s="12">
        <v>0</v>
      </c>
      <c r="AC71" s="12">
        <v>30.5</v>
      </c>
      <c r="AD71" s="12">
        <v>299</v>
      </c>
      <c r="AE71" s="12">
        <v>1890</v>
      </c>
      <c r="AF71" s="12">
        <v>2189</v>
      </c>
      <c r="AG71" s="12">
        <v>67.494356659142213</v>
      </c>
      <c r="AH71" s="12">
        <v>576.21951219512198</v>
      </c>
      <c r="AI71" s="12">
        <v>643.71386885426421</v>
      </c>
      <c r="AJ71" s="12">
        <v>25</v>
      </c>
      <c r="AK71" s="12">
        <v>51460.3</v>
      </c>
      <c r="AL71" s="12">
        <v>0</v>
      </c>
      <c r="AM71" s="12">
        <v>307237</v>
      </c>
      <c r="AO71" s="12" t="s">
        <v>79</v>
      </c>
      <c r="AP71" s="12" t="s">
        <v>80</v>
      </c>
      <c r="AQ71" s="12" t="s">
        <v>81</v>
      </c>
      <c r="AR71" s="12">
        <v>1260</v>
      </c>
      <c r="AS71" s="12" t="s">
        <v>80</v>
      </c>
      <c r="AT71" s="12">
        <v>25.3</v>
      </c>
      <c r="AU71" s="12" t="s">
        <v>82</v>
      </c>
      <c r="AV71" s="12" t="s">
        <v>82</v>
      </c>
      <c r="AW71" s="12" t="s">
        <v>83</v>
      </c>
      <c r="AX71" s="12" t="s">
        <v>83</v>
      </c>
      <c r="AY71" s="12" t="s">
        <v>79</v>
      </c>
      <c r="AZ71" s="12">
        <v>71.7</v>
      </c>
      <c r="BA71" s="12" t="s">
        <v>81</v>
      </c>
      <c r="BB71" s="12" t="s">
        <v>1388</v>
      </c>
      <c r="BC71" s="12" t="s">
        <v>79</v>
      </c>
      <c r="BD71" s="12">
        <v>2.52</v>
      </c>
      <c r="BE71" s="12" t="s">
        <v>84</v>
      </c>
      <c r="BF71" s="12">
        <v>1910</v>
      </c>
      <c r="BG71" s="12" t="s">
        <v>84</v>
      </c>
      <c r="BH71" s="12" t="s">
        <v>85</v>
      </c>
      <c r="BI71" s="12" t="s">
        <v>80</v>
      </c>
      <c r="BJ71" s="12" t="s">
        <v>86</v>
      </c>
      <c r="BK71" s="12" t="s">
        <v>1389</v>
      </c>
      <c r="BL71" s="12">
        <v>117</v>
      </c>
      <c r="BM71" s="12">
        <v>3688.56</v>
      </c>
      <c r="BN71" s="12">
        <v>100.01</v>
      </c>
      <c r="BO71" s="12">
        <v>913.22</v>
      </c>
      <c r="BP71" s="12">
        <v>115.2</v>
      </c>
      <c r="BQ71" s="12">
        <v>5607.42</v>
      </c>
      <c r="BR71" s="15">
        <f t="shared" si="14"/>
        <v>0.35578408375765208</v>
      </c>
      <c r="BS71" s="12">
        <v>0.5</v>
      </c>
      <c r="BT71" s="12">
        <v>0.25</v>
      </c>
      <c r="BU71" s="12">
        <v>0</v>
      </c>
      <c r="BV71" s="12">
        <v>5.6</v>
      </c>
      <c r="BW71" s="12">
        <v>4816.99</v>
      </c>
      <c r="BX71" s="12">
        <v>5608.17</v>
      </c>
      <c r="BY71" s="12">
        <v>0.86</v>
      </c>
      <c r="BZ71" s="12">
        <v>307237</v>
      </c>
      <c r="CA71" s="12">
        <v>0.66</v>
      </c>
      <c r="CB71" s="12">
        <v>153.6</v>
      </c>
      <c r="CC71" s="12" t="s">
        <v>1387</v>
      </c>
      <c r="CD71" s="12" t="s">
        <v>1390</v>
      </c>
      <c r="CE71" s="12">
        <v>932.4</v>
      </c>
      <c r="CF71" s="12">
        <v>55.95241</v>
      </c>
      <c r="CG71" s="12">
        <v>-120.97717</v>
      </c>
    </row>
    <row r="72" spans="1:85">
      <c r="A72" s="12">
        <v>74</v>
      </c>
      <c r="B72" s="12" t="s">
        <v>1384</v>
      </c>
      <c r="C72" s="12" t="s">
        <v>264</v>
      </c>
      <c r="D72" s="12" t="s">
        <v>74</v>
      </c>
      <c r="F72" s="12" t="s">
        <v>1268</v>
      </c>
      <c r="G72" s="12" t="s">
        <v>1368</v>
      </c>
      <c r="H72" s="12" t="s">
        <v>224</v>
      </c>
      <c r="I72" s="12" t="s">
        <v>1391</v>
      </c>
      <c r="J72" s="14">
        <v>44923</v>
      </c>
      <c r="K72" s="12" t="s">
        <v>271</v>
      </c>
      <c r="L72" s="12" t="s">
        <v>77</v>
      </c>
      <c r="O72" s="12" t="s">
        <v>78</v>
      </c>
      <c r="P72" s="12">
        <v>5.0599999999999996</v>
      </c>
      <c r="Q72" s="12">
        <v>270270.2702702703</v>
      </c>
      <c r="R72" s="12">
        <v>18500</v>
      </c>
      <c r="S72" s="12">
        <v>1500</v>
      </c>
      <c r="T72" s="12">
        <v>84200</v>
      </c>
      <c r="U72" s="12">
        <v>3840</v>
      </c>
      <c r="V72" s="12">
        <v>19.5</v>
      </c>
      <c r="W72" s="12">
        <v>11.3</v>
      </c>
      <c r="X72" s="12">
        <v>190900</v>
      </c>
      <c r="Y72" s="12">
        <v>190</v>
      </c>
      <c r="AA72" s="12">
        <v>4.76</v>
      </c>
      <c r="AB72" s="12">
        <v>0</v>
      </c>
      <c r="AC72" s="12">
        <v>10.199999999999999</v>
      </c>
      <c r="AD72" s="12">
        <v>300.3</v>
      </c>
      <c r="AE72" s="12">
        <v>1517</v>
      </c>
      <c r="AF72" s="12">
        <v>1817.3</v>
      </c>
      <c r="AG72" s="12">
        <v>67.787810383747185</v>
      </c>
      <c r="AH72" s="12">
        <v>462.5</v>
      </c>
      <c r="AI72" s="12">
        <v>530.28781038374723</v>
      </c>
      <c r="AJ72" s="12">
        <v>8.33</v>
      </c>
      <c r="AK72" s="12">
        <v>52371.5</v>
      </c>
      <c r="AL72" s="12">
        <v>0</v>
      </c>
      <c r="AM72" s="12">
        <v>298956</v>
      </c>
      <c r="AO72" s="12" t="s">
        <v>79</v>
      </c>
      <c r="AP72" s="12" t="s">
        <v>80</v>
      </c>
      <c r="AQ72" s="12" t="s">
        <v>81</v>
      </c>
      <c r="AR72" s="12">
        <v>1180</v>
      </c>
      <c r="AS72" s="12" t="s">
        <v>80</v>
      </c>
      <c r="AT72" s="12">
        <v>25.3</v>
      </c>
      <c r="AU72" s="12" t="s">
        <v>82</v>
      </c>
      <c r="AV72" s="12" t="s">
        <v>82</v>
      </c>
      <c r="AW72" s="12" t="s">
        <v>83</v>
      </c>
      <c r="AX72" s="12" t="s">
        <v>115</v>
      </c>
      <c r="AY72" s="12" t="s">
        <v>79</v>
      </c>
      <c r="AZ72" s="12">
        <v>70.400000000000006</v>
      </c>
      <c r="BA72" s="12" t="s">
        <v>81</v>
      </c>
      <c r="BB72" s="12" t="s">
        <v>84</v>
      </c>
      <c r="BC72" s="12" t="s">
        <v>79</v>
      </c>
      <c r="BD72" s="12">
        <v>5.46</v>
      </c>
      <c r="BE72" s="12" t="s">
        <v>84</v>
      </c>
      <c r="BF72" s="12">
        <v>1900</v>
      </c>
      <c r="BG72" s="12" t="s">
        <v>84</v>
      </c>
      <c r="BH72" s="12" t="s">
        <v>85</v>
      </c>
      <c r="BI72" s="12" t="s">
        <v>80</v>
      </c>
      <c r="BJ72" s="12" t="s">
        <v>86</v>
      </c>
      <c r="BK72" s="12" t="s">
        <v>1392</v>
      </c>
      <c r="BL72" s="12">
        <v>136</v>
      </c>
      <c r="BM72" s="12">
        <v>3662.46</v>
      </c>
      <c r="BN72" s="12">
        <v>98.21</v>
      </c>
      <c r="BO72" s="12">
        <v>923.2</v>
      </c>
      <c r="BP72" s="12">
        <v>123.43</v>
      </c>
      <c r="BQ72" s="12">
        <v>5384.59</v>
      </c>
      <c r="BR72" s="15">
        <f t="shared" si="14"/>
        <v>0.33969334630127584</v>
      </c>
      <c r="BS72" s="12">
        <v>0.17</v>
      </c>
      <c r="BT72" s="12">
        <v>0.24</v>
      </c>
      <c r="BU72" s="12">
        <v>0</v>
      </c>
      <c r="BV72" s="12">
        <v>5.0999999999999996</v>
      </c>
      <c r="BW72" s="12">
        <v>4807.3</v>
      </c>
      <c r="BX72" s="12">
        <v>5385</v>
      </c>
      <c r="BY72" s="12">
        <v>0.89</v>
      </c>
      <c r="BZ72" s="12">
        <v>298956</v>
      </c>
      <c r="CA72" s="12">
        <v>0.68</v>
      </c>
      <c r="CB72" s="12">
        <v>301.04899999999998</v>
      </c>
      <c r="CC72" s="12" t="s">
        <v>1391</v>
      </c>
      <c r="CD72" s="12" t="s">
        <v>1393</v>
      </c>
      <c r="CE72" s="12">
        <v>932.4</v>
      </c>
      <c r="CF72" s="12">
        <v>55.953719999999997</v>
      </c>
      <c r="CG72" s="12">
        <v>-120.97498</v>
      </c>
    </row>
    <row r="73" spans="1:85">
      <c r="A73" s="12">
        <v>75</v>
      </c>
      <c r="B73" s="12" t="s">
        <v>1384</v>
      </c>
      <c r="C73" s="12" t="s">
        <v>264</v>
      </c>
      <c r="D73" s="12" t="s">
        <v>74</v>
      </c>
      <c r="F73" s="12" t="s">
        <v>1268</v>
      </c>
      <c r="G73" s="12" t="s">
        <v>1368</v>
      </c>
      <c r="H73" s="12" t="s">
        <v>224</v>
      </c>
      <c r="I73" s="12" t="s">
        <v>1394</v>
      </c>
      <c r="J73" s="14">
        <v>44924</v>
      </c>
      <c r="K73" s="12" t="s">
        <v>271</v>
      </c>
      <c r="L73" s="12" t="s">
        <v>77</v>
      </c>
      <c r="O73" s="12" t="s">
        <v>78</v>
      </c>
      <c r="P73" s="12">
        <v>4.96</v>
      </c>
      <c r="Q73" s="12">
        <v>263157.89473684214</v>
      </c>
      <c r="R73" s="12">
        <v>17400</v>
      </c>
      <c r="S73" s="12">
        <v>1500</v>
      </c>
      <c r="T73" s="12">
        <v>82400</v>
      </c>
      <c r="U73" s="12">
        <v>3860</v>
      </c>
      <c r="V73" s="12">
        <v>35.5</v>
      </c>
      <c r="W73" s="12">
        <v>14.7</v>
      </c>
      <c r="X73" s="12">
        <v>187980</v>
      </c>
      <c r="Y73" s="12">
        <v>182</v>
      </c>
      <c r="AA73" s="12">
        <v>4.2699999999999996</v>
      </c>
      <c r="AB73" s="12">
        <v>0</v>
      </c>
      <c r="AC73" s="12">
        <v>8.1</v>
      </c>
      <c r="AD73" s="12">
        <v>272</v>
      </c>
      <c r="AE73" s="12">
        <v>1620</v>
      </c>
      <c r="AF73" s="12">
        <v>1892</v>
      </c>
      <c r="AG73" s="12">
        <v>61.39954853273138</v>
      </c>
      <c r="AH73" s="12">
        <v>493.90243902439028</v>
      </c>
      <c r="AI73" s="12">
        <v>555.30198755712161</v>
      </c>
      <c r="AJ73" s="12">
        <v>6.67</v>
      </c>
      <c r="AK73" s="12">
        <v>49624.800000000003</v>
      </c>
      <c r="AL73" s="12">
        <v>0</v>
      </c>
      <c r="AM73" s="12">
        <v>293158</v>
      </c>
      <c r="AO73" s="12" t="s">
        <v>1352</v>
      </c>
      <c r="AP73" s="12" t="s">
        <v>80</v>
      </c>
      <c r="AQ73" s="12" t="s">
        <v>81</v>
      </c>
      <c r="AR73" s="12">
        <v>967</v>
      </c>
      <c r="AS73" s="12" t="s">
        <v>80</v>
      </c>
      <c r="AT73" s="12">
        <v>24</v>
      </c>
      <c r="AU73" s="12" t="s">
        <v>82</v>
      </c>
      <c r="AV73" s="12" t="s">
        <v>82</v>
      </c>
      <c r="AW73" s="12" t="s">
        <v>83</v>
      </c>
      <c r="AX73" s="12" t="s">
        <v>100</v>
      </c>
      <c r="AY73" s="12" t="s">
        <v>79</v>
      </c>
      <c r="AZ73" s="12">
        <v>67.099999999999994</v>
      </c>
      <c r="BA73" s="12" t="s">
        <v>81</v>
      </c>
      <c r="BB73" s="12" t="s">
        <v>84</v>
      </c>
      <c r="BC73" s="12" t="s">
        <v>79</v>
      </c>
      <c r="BD73" s="12">
        <v>7.53</v>
      </c>
      <c r="BE73" s="12" t="s">
        <v>84</v>
      </c>
      <c r="BF73" s="12">
        <v>1820</v>
      </c>
      <c r="BG73" s="12" t="s">
        <v>84</v>
      </c>
      <c r="BH73" s="12" t="s">
        <v>85</v>
      </c>
      <c r="BI73" s="12" t="s">
        <v>80</v>
      </c>
      <c r="BJ73" s="12" t="s">
        <v>84</v>
      </c>
      <c r="BK73" s="12" t="s">
        <v>1395</v>
      </c>
      <c r="BL73" s="12">
        <v>203</v>
      </c>
      <c r="BM73" s="12">
        <v>3584.17</v>
      </c>
      <c r="BN73" s="12">
        <v>98.73</v>
      </c>
      <c r="BO73" s="12">
        <v>868.31</v>
      </c>
      <c r="BP73" s="12">
        <v>123.43</v>
      </c>
      <c r="BQ73" s="12">
        <v>5302.23</v>
      </c>
      <c r="BR73" s="15">
        <f t="shared" si="14"/>
        <v>0.32539046856227477</v>
      </c>
      <c r="BS73" s="12">
        <v>0.13</v>
      </c>
      <c r="BT73" s="12">
        <v>0.31</v>
      </c>
      <c r="BU73" s="12">
        <v>0</v>
      </c>
      <c r="BV73" s="12">
        <v>5</v>
      </c>
      <c r="BW73" s="12">
        <v>4674.6400000000003</v>
      </c>
      <c r="BX73" s="12">
        <v>5302.67</v>
      </c>
      <c r="BY73" s="12">
        <v>0.88</v>
      </c>
      <c r="BZ73" s="12">
        <v>293158</v>
      </c>
      <c r="CA73" s="12">
        <v>0.68</v>
      </c>
      <c r="CB73" s="12">
        <v>280.52300000000002</v>
      </c>
      <c r="CC73" s="12" t="s">
        <v>1394</v>
      </c>
      <c r="CD73" s="12" t="s">
        <v>1396</v>
      </c>
      <c r="CE73" s="12">
        <v>932.4</v>
      </c>
      <c r="CF73" s="12">
        <v>55.954509999999999</v>
      </c>
      <c r="CG73" s="12">
        <v>-120.97237</v>
      </c>
    </row>
    <row r="74" spans="1:85">
      <c r="A74" s="12">
        <v>76</v>
      </c>
      <c r="B74" s="12" t="s">
        <v>1384</v>
      </c>
      <c r="C74" s="12" t="s">
        <v>264</v>
      </c>
      <c r="D74" s="12" t="s">
        <v>74</v>
      </c>
      <c r="F74" s="12" t="s">
        <v>1268</v>
      </c>
      <c r="G74" s="12" t="s">
        <v>1368</v>
      </c>
      <c r="H74" s="12" t="s">
        <v>224</v>
      </c>
      <c r="I74" s="12" t="s">
        <v>270</v>
      </c>
      <c r="J74" s="14">
        <v>44937</v>
      </c>
      <c r="K74" s="12" t="s">
        <v>271</v>
      </c>
      <c r="L74" s="12" t="s">
        <v>77</v>
      </c>
      <c r="O74" s="12" t="s">
        <v>78</v>
      </c>
      <c r="P74" s="12">
        <v>5.42</v>
      </c>
      <c r="Q74" s="12">
        <v>243902.43902439025</v>
      </c>
      <c r="R74" s="12">
        <v>16040</v>
      </c>
      <c r="S74" s="12">
        <v>1430</v>
      </c>
      <c r="T74" s="12">
        <v>77800</v>
      </c>
      <c r="U74" s="12">
        <v>3720</v>
      </c>
      <c r="V74" s="12">
        <v>21.8</v>
      </c>
      <c r="W74" s="12">
        <v>9.1</v>
      </c>
      <c r="X74" s="12">
        <v>172200</v>
      </c>
      <c r="Y74" s="12">
        <v>160</v>
      </c>
      <c r="AA74" s="12">
        <v>3.85</v>
      </c>
      <c r="AB74" s="12">
        <v>0</v>
      </c>
      <c r="AC74" s="12">
        <v>28.5</v>
      </c>
      <c r="AD74" s="12">
        <v>254</v>
      </c>
      <c r="AE74" s="12">
        <v>1688</v>
      </c>
      <c r="AF74" s="12">
        <v>1942</v>
      </c>
      <c r="AG74" s="12">
        <v>57.336343115124158</v>
      </c>
      <c r="AH74" s="12">
        <v>514.63414634146341</v>
      </c>
      <c r="AI74" s="12">
        <v>571.97048945658753</v>
      </c>
      <c r="AJ74" s="12">
        <v>23.33</v>
      </c>
      <c r="AK74" s="12">
        <v>45940.619999999995</v>
      </c>
      <c r="AL74" s="12">
        <v>0</v>
      </c>
      <c r="AM74" s="12">
        <v>271213</v>
      </c>
      <c r="AO74" s="12" t="s">
        <v>79</v>
      </c>
      <c r="AP74" s="12" t="s">
        <v>80</v>
      </c>
      <c r="AQ74" s="12" t="s">
        <v>81</v>
      </c>
      <c r="AR74" s="12">
        <v>564</v>
      </c>
      <c r="AS74" s="12" t="s">
        <v>80</v>
      </c>
      <c r="AT74" s="12">
        <v>20.8</v>
      </c>
      <c r="AU74" s="12" t="s">
        <v>82</v>
      </c>
      <c r="AV74" s="12" t="s">
        <v>82</v>
      </c>
      <c r="AW74" s="12" t="s">
        <v>83</v>
      </c>
      <c r="AX74" s="12" t="s">
        <v>180</v>
      </c>
      <c r="AY74" s="12" t="s">
        <v>79</v>
      </c>
      <c r="AZ74" s="12">
        <v>54.1</v>
      </c>
      <c r="BA74" s="12" t="s">
        <v>81</v>
      </c>
      <c r="BB74" s="12" t="s">
        <v>115</v>
      </c>
      <c r="BC74" s="12" t="s">
        <v>79</v>
      </c>
      <c r="BD74" s="12">
        <v>4.4000000000000004</v>
      </c>
      <c r="BE74" s="12" t="s">
        <v>84</v>
      </c>
      <c r="BF74" s="12">
        <v>1450</v>
      </c>
      <c r="BG74" s="12" t="s">
        <v>84</v>
      </c>
      <c r="BH74" s="12" t="s">
        <v>85</v>
      </c>
      <c r="BI74" s="12" t="s">
        <v>80</v>
      </c>
      <c r="BJ74" s="12" t="s">
        <v>86</v>
      </c>
      <c r="BK74" s="12" t="s">
        <v>272</v>
      </c>
      <c r="BL74" s="12">
        <v>1700</v>
      </c>
      <c r="BM74" s="12">
        <v>3384.08</v>
      </c>
      <c r="BN74" s="12">
        <v>95.15</v>
      </c>
      <c r="BO74" s="12">
        <v>800.44</v>
      </c>
      <c r="BP74" s="12">
        <v>117.67</v>
      </c>
      <c r="BQ74" s="12">
        <v>4857.13</v>
      </c>
      <c r="BR74" s="15">
        <f t="shared" si="14"/>
        <v>0.28605755478002176</v>
      </c>
      <c r="BS74" s="12">
        <v>0.47</v>
      </c>
      <c r="BT74" s="12">
        <v>0.19</v>
      </c>
      <c r="BU74" s="12">
        <v>0</v>
      </c>
      <c r="BV74" s="12">
        <v>5.4</v>
      </c>
      <c r="BW74" s="12">
        <v>4397.34</v>
      </c>
      <c r="BX74" s="12">
        <v>4857.79</v>
      </c>
      <c r="BY74" s="12">
        <v>0.91</v>
      </c>
      <c r="BZ74" s="12">
        <v>271213</v>
      </c>
      <c r="CA74" s="12">
        <v>0.7</v>
      </c>
      <c r="CB74" s="12">
        <v>178.28800000000001</v>
      </c>
      <c r="CC74" s="12" t="s">
        <v>270</v>
      </c>
      <c r="CD74" s="12" t="s">
        <v>1397</v>
      </c>
      <c r="CE74" s="12">
        <v>841.4</v>
      </c>
      <c r="CF74" s="12">
        <v>55.954630000000002</v>
      </c>
      <c r="CG74" s="12">
        <v>-120.92537</v>
      </c>
    </row>
    <row r="75" spans="1:85">
      <c r="A75" s="12">
        <v>77</v>
      </c>
      <c r="B75" s="12" t="s">
        <v>1384</v>
      </c>
      <c r="C75" s="12" t="s">
        <v>264</v>
      </c>
      <c r="D75" s="12" t="s">
        <v>74</v>
      </c>
      <c r="F75" s="12" t="s">
        <v>1268</v>
      </c>
      <c r="G75" s="12" t="s">
        <v>1368</v>
      </c>
      <c r="H75" s="12" t="s">
        <v>224</v>
      </c>
      <c r="I75" s="12" t="s">
        <v>1398</v>
      </c>
      <c r="J75" s="14">
        <v>44938</v>
      </c>
      <c r="K75" s="12" t="s">
        <v>271</v>
      </c>
      <c r="L75" s="12" t="s">
        <v>77</v>
      </c>
      <c r="O75" s="12" t="s">
        <v>78</v>
      </c>
      <c r="P75" s="12">
        <v>5.34</v>
      </c>
      <c r="Q75" s="12">
        <v>270270.2702702703</v>
      </c>
      <c r="R75" s="12">
        <v>17400</v>
      </c>
      <c r="S75" s="12">
        <v>1500</v>
      </c>
      <c r="T75" s="12">
        <v>81400</v>
      </c>
      <c r="U75" s="12">
        <v>3640</v>
      </c>
      <c r="V75" s="12">
        <v>26.9</v>
      </c>
      <c r="W75" s="12">
        <v>5.3</v>
      </c>
      <c r="X75" s="12">
        <v>184900</v>
      </c>
      <c r="Y75" s="12">
        <v>169</v>
      </c>
      <c r="AA75" s="12">
        <v>4.16</v>
      </c>
      <c r="AB75" s="12">
        <v>0</v>
      </c>
      <c r="AC75" s="12">
        <v>20.3</v>
      </c>
      <c r="AD75" s="12">
        <v>280</v>
      </c>
      <c r="AE75" s="12">
        <v>1840</v>
      </c>
      <c r="AF75" s="12">
        <v>2120</v>
      </c>
      <c r="AG75" s="12">
        <v>63.205417607223481</v>
      </c>
      <c r="AH75" s="12">
        <v>560.97560975609758</v>
      </c>
      <c r="AI75" s="12">
        <v>624.18102736332105</v>
      </c>
      <c r="AJ75" s="12">
        <v>16.670000000000002</v>
      </c>
      <c r="AK75" s="12">
        <v>49624.800000000003</v>
      </c>
      <c r="AL75" s="12">
        <v>0</v>
      </c>
      <c r="AM75" s="12">
        <v>288855</v>
      </c>
      <c r="AO75" s="12" t="s">
        <v>1352</v>
      </c>
      <c r="AP75" s="12" t="s">
        <v>80</v>
      </c>
      <c r="AQ75" s="12" t="s">
        <v>81</v>
      </c>
      <c r="AR75" s="12">
        <v>811</v>
      </c>
      <c r="AS75" s="12" t="s">
        <v>80</v>
      </c>
      <c r="AT75" s="12">
        <v>23.5</v>
      </c>
      <c r="AU75" s="12" t="s">
        <v>82</v>
      </c>
      <c r="AV75" s="12" t="s">
        <v>82</v>
      </c>
      <c r="AW75" s="12" t="s">
        <v>83</v>
      </c>
      <c r="AX75" s="12" t="s">
        <v>180</v>
      </c>
      <c r="AY75" s="12" t="s">
        <v>79</v>
      </c>
      <c r="AZ75" s="12">
        <v>61.6</v>
      </c>
      <c r="BA75" s="12" t="s">
        <v>81</v>
      </c>
      <c r="BB75" s="12" t="s">
        <v>84</v>
      </c>
      <c r="BC75" s="12" t="s">
        <v>79</v>
      </c>
      <c r="BD75" s="12">
        <v>5.4</v>
      </c>
      <c r="BE75" s="12" t="s">
        <v>84</v>
      </c>
      <c r="BF75" s="12">
        <v>1690</v>
      </c>
      <c r="BG75" s="12" t="s">
        <v>84</v>
      </c>
      <c r="BH75" s="12" t="s">
        <v>85</v>
      </c>
      <c r="BI75" s="12" t="s">
        <v>80</v>
      </c>
      <c r="BJ75" s="12" t="s">
        <v>86</v>
      </c>
      <c r="BK75" s="12" t="s">
        <v>1399</v>
      </c>
      <c r="BL75" s="12">
        <v>65.099999999999994</v>
      </c>
      <c r="BM75" s="12">
        <v>3540.67</v>
      </c>
      <c r="BN75" s="12">
        <v>93.1</v>
      </c>
      <c r="BO75" s="12">
        <v>868.31</v>
      </c>
      <c r="BP75" s="12">
        <v>123.43</v>
      </c>
      <c r="BQ75" s="12">
        <v>5215.3599999999997</v>
      </c>
      <c r="BR75" s="15">
        <f t="shared" si="14"/>
        <v>0.302148292236398</v>
      </c>
      <c r="BS75" s="12">
        <v>0.33</v>
      </c>
      <c r="BT75" s="12">
        <v>0.11</v>
      </c>
      <c r="BU75" s="12">
        <v>0</v>
      </c>
      <c r="BV75" s="12">
        <v>5.3</v>
      </c>
      <c r="BW75" s="12">
        <v>4625.51</v>
      </c>
      <c r="BX75" s="12">
        <v>5215.8</v>
      </c>
      <c r="BY75" s="12">
        <v>0.89</v>
      </c>
      <c r="BZ75" s="12">
        <v>288855</v>
      </c>
      <c r="CA75" s="12">
        <v>0.68</v>
      </c>
      <c r="CB75" s="12">
        <v>280.52300000000002</v>
      </c>
      <c r="CC75" s="12" t="s">
        <v>1398</v>
      </c>
      <c r="CD75" s="12" t="s">
        <v>1400</v>
      </c>
      <c r="CE75" s="12">
        <v>841.4</v>
      </c>
      <c r="CF75" s="12">
        <v>55.954650000000001</v>
      </c>
      <c r="CG75" s="12">
        <v>-120.93217</v>
      </c>
    </row>
    <row r="76" spans="1:85">
      <c r="A76" s="12">
        <v>78</v>
      </c>
      <c r="B76" s="12" t="s">
        <v>1401</v>
      </c>
      <c r="C76" s="12" t="s">
        <v>274</v>
      </c>
      <c r="D76" s="12" t="s">
        <v>74</v>
      </c>
      <c r="F76" s="12" t="s">
        <v>1289</v>
      </c>
      <c r="G76" s="12" t="s">
        <v>1402</v>
      </c>
      <c r="H76" s="12" t="s">
        <v>275</v>
      </c>
      <c r="I76" s="12" t="s">
        <v>273</v>
      </c>
      <c r="J76" s="14">
        <v>44944</v>
      </c>
      <c r="K76" s="12" t="s">
        <v>1403</v>
      </c>
      <c r="L76" s="12" t="s">
        <v>77</v>
      </c>
      <c r="O76" s="12" t="s">
        <v>78</v>
      </c>
      <c r="P76" s="12">
        <v>6.84</v>
      </c>
      <c r="Q76" s="12">
        <v>175438.59649122806</v>
      </c>
      <c r="R76" s="12">
        <v>5400</v>
      </c>
      <c r="S76" s="12">
        <v>1100</v>
      </c>
      <c r="T76" s="12">
        <v>62500</v>
      </c>
      <c r="U76" s="12">
        <v>1930</v>
      </c>
      <c r="W76" s="12">
        <v>1020</v>
      </c>
      <c r="X76" s="12">
        <v>124000</v>
      </c>
      <c r="Y76" s="12">
        <v>144</v>
      </c>
      <c r="AA76" s="12">
        <v>0.17599999999999999</v>
      </c>
      <c r="AB76" s="12">
        <v>0</v>
      </c>
      <c r="AC76" s="12">
        <v>160.6</v>
      </c>
      <c r="AD76" s="12">
        <v>20.5</v>
      </c>
      <c r="AE76" s="12">
        <v>1450</v>
      </c>
      <c r="AF76" s="12">
        <v>1470.5</v>
      </c>
      <c r="AG76" s="12">
        <v>4.6275395033860045</v>
      </c>
      <c r="AH76" s="12">
        <v>442.07317073170736</v>
      </c>
      <c r="AI76" s="12">
        <v>446.70071023509337</v>
      </c>
      <c r="AJ76" s="12">
        <v>131.66999999999999</v>
      </c>
      <c r="AK76" s="12">
        <v>18013.599999999999</v>
      </c>
      <c r="AL76" s="12">
        <v>0</v>
      </c>
      <c r="AM76" s="12">
        <v>196029</v>
      </c>
      <c r="AO76" s="12" t="s">
        <v>79</v>
      </c>
      <c r="AP76" s="12" t="s">
        <v>80</v>
      </c>
      <c r="AQ76" s="12" t="s">
        <v>81</v>
      </c>
      <c r="AR76" s="12">
        <v>0.37</v>
      </c>
      <c r="AS76" s="12" t="s">
        <v>82</v>
      </c>
      <c r="AT76" s="12">
        <v>54.8</v>
      </c>
      <c r="AU76" s="12" t="s">
        <v>82</v>
      </c>
      <c r="AV76" s="12" t="s">
        <v>82</v>
      </c>
      <c r="AW76" s="12" t="s">
        <v>83</v>
      </c>
      <c r="AX76" s="12" t="s">
        <v>83</v>
      </c>
      <c r="AY76" s="12" t="s">
        <v>79</v>
      </c>
      <c r="AZ76" s="12">
        <v>29.8</v>
      </c>
      <c r="BA76" s="12" t="s">
        <v>83</v>
      </c>
      <c r="BB76" s="12" t="s">
        <v>84</v>
      </c>
      <c r="BC76" s="12" t="s">
        <v>79</v>
      </c>
      <c r="BD76" s="12">
        <v>4.28</v>
      </c>
      <c r="BE76" s="12" t="s">
        <v>84</v>
      </c>
      <c r="BF76" s="12">
        <v>173</v>
      </c>
      <c r="BG76" s="12" t="s">
        <v>84</v>
      </c>
      <c r="BH76" s="12" t="s">
        <v>85</v>
      </c>
      <c r="BI76" s="12" t="s">
        <v>277</v>
      </c>
      <c r="BJ76" s="12" t="s">
        <v>86</v>
      </c>
      <c r="BK76" s="12" t="s">
        <v>87</v>
      </c>
      <c r="BL76" s="12">
        <v>69.400000000000006</v>
      </c>
      <c r="BM76" s="12">
        <v>2718.57</v>
      </c>
      <c r="BN76" s="12">
        <v>49.36</v>
      </c>
      <c r="BO76" s="12">
        <v>269.47000000000003</v>
      </c>
      <c r="BP76" s="12">
        <v>90.52</v>
      </c>
      <c r="BQ76" s="12">
        <v>3497.59</v>
      </c>
      <c r="BR76" s="15">
        <f t="shared" si="14"/>
        <v>0.25745179930201956</v>
      </c>
      <c r="BS76" s="12">
        <v>2.63</v>
      </c>
      <c r="BT76" s="12">
        <v>21.24</v>
      </c>
      <c r="BU76" s="12">
        <v>0</v>
      </c>
      <c r="BV76" s="12">
        <v>6.8</v>
      </c>
      <c r="BW76" s="12">
        <v>3127.92</v>
      </c>
      <c r="BX76" s="12">
        <v>3521.46</v>
      </c>
      <c r="BY76" s="12">
        <v>0.89</v>
      </c>
      <c r="BZ76" s="12">
        <v>196029</v>
      </c>
      <c r="CA76" s="12">
        <v>0.78</v>
      </c>
      <c r="CB76" s="12">
        <v>3.7919999999999998</v>
      </c>
      <c r="CC76" s="12" t="s">
        <v>273</v>
      </c>
      <c r="CD76" s="12" t="s">
        <v>1404</v>
      </c>
      <c r="CE76" s="12">
        <v>653.1</v>
      </c>
      <c r="CF76" s="12">
        <v>56.062779999999997</v>
      </c>
      <c r="CG76" s="12">
        <v>-120.05472</v>
      </c>
    </row>
    <row r="77" spans="1:85">
      <c r="A77" s="12">
        <v>79</v>
      </c>
      <c r="B77" s="12" t="s">
        <v>1401</v>
      </c>
      <c r="C77" s="12" t="s">
        <v>274</v>
      </c>
      <c r="D77" s="12" t="s">
        <v>74</v>
      </c>
      <c r="E77" s="12" t="s">
        <v>89</v>
      </c>
      <c r="F77" s="12" t="s">
        <v>1289</v>
      </c>
      <c r="G77" s="12" t="s">
        <v>1402</v>
      </c>
      <c r="H77" s="12" t="s">
        <v>275</v>
      </c>
      <c r="I77" s="12" t="s">
        <v>273</v>
      </c>
      <c r="J77" s="14">
        <v>44944</v>
      </c>
      <c r="K77" s="12" t="s">
        <v>276</v>
      </c>
      <c r="L77" s="12" t="s">
        <v>77</v>
      </c>
      <c r="O77" s="12" t="s">
        <v>78</v>
      </c>
      <c r="P77" s="12">
        <v>6.85</v>
      </c>
      <c r="Q77" s="12">
        <v>172413.79310344826</v>
      </c>
      <c r="R77" s="12">
        <v>5800</v>
      </c>
      <c r="S77" s="12">
        <v>1100</v>
      </c>
      <c r="T77" s="12">
        <v>65600</v>
      </c>
      <c r="U77" s="12">
        <v>1880</v>
      </c>
      <c r="W77" s="12">
        <v>995</v>
      </c>
      <c r="X77" s="12">
        <v>117000</v>
      </c>
      <c r="Y77" s="12">
        <v>152</v>
      </c>
      <c r="AA77" s="12">
        <v>0.187</v>
      </c>
      <c r="AB77" s="12">
        <v>0</v>
      </c>
      <c r="AC77" s="12">
        <v>158.6</v>
      </c>
      <c r="AD77" s="12">
        <v>17.3</v>
      </c>
      <c r="AE77" s="12">
        <v>1400</v>
      </c>
      <c r="AF77" s="12">
        <v>1417.3</v>
      </c>
      <c r="AG77" s="12">
        <v>3.9051918735891653</v>
      </c>
      <c r="AH77" s="12">
        <v>426.82926829268297</v>
      </c>
      <c r="AI77" s="12">
        <v>430.73446016627213</v>
      </c>
      <c r="AJ77" s="12">
        <v>130</v>
      </c>
      <c r="AK77" s="12">
        <v>19012.399999999998</v>
      </c>
      <c r="AL77" s="12">
        <v>0</v>
      </c>
      <c r="AM77" s="12">
        <v>192453</v>
      </c>
      <c r="AO77" s="12" t="s">
        <v>79</v>
      </c>
      <c r="AP77" s="12" t="s">
        <v>80</v>
      </c>
      <c r="AQ77" s="12" t="s">
        <v>81</v>
      </c>
      <c r="AR77" s="12">
        <v>0.41</v>
      </c>
      <c r="AS77" s="12" t="s">
        <v>82</v>
      </c>
      <c r="AT77" s="12">
        <v>57.9</v>
      </c>
      <c r="AU77" s="12" t="s">
        <v>82</v>
      </c>
      <c r="AV77" s="12" t="s">
        <v>82</v>
      </c>
      <c r="AW77" s="12" t="s">
        <v>83</v>
      </c>
      <c r="AX77" s="12" t="s">
        <v>83</v>
      </c>
      <c r="AY77" s="12" t="s">
        <v>79</v>
      </c>
      <c r="AZ77" s="12">
        <v>31.1</v>
      </c>
      <c r="BA77" s="12" t="s">
        <v>83</v>
      </c>
      <c r="BB77" s="12" t="s">
        <v>84</v>
      </c>
      <c r="BC77" s="12" t="s">
        <v>79</v>
      </c>
      <c r="BD77" s="12">
        <v>4.53</v>
      </c>
      <c r="BE77" s="12" t="s">
        <v>84</v>
      </c>
      <c r="BF77" s="12">
        <v>205</v>
      </c>
      <c r="BG77" s="12" t="s">
        <v>84</v>
      </c>
      <c r="BH77" s="12" t="s">
        <v>85</v>
      </c>
      <c r="BI77" s="12" t="s">
        <v>277</v>
      </c>
      <c r="BJ77" s="12" t="s">
        <v>86</v>
      </c>
      <c r="BK77" s="12" t="s">
        <v>87</v>
      </c>
      <c r="BL77" s="12">
        <v>67.400000000000006</v>
      </c>
      <c r="BM77" s="12">
        <v>2853.41</v>
      </c>
      <c r="BN77" s="12">
        <v>48.08</v>
      </c>
      <c r="BO77" s="12">
        <v>289.44</v>
      </c>
      <c r="BP77" s="12">
        <v>90.52</v>
      </c>
      <c r="BQ77" s="12">
        <v>3300.14</v>
      </c>
      <c r="BR77" s="15">
        <f t="shared" si="14"/>
        <v>0.27175467704102069</v>
      </c>
      <c r="BS77" s="12">
        <v>2.6</v>
      </c>
      <c r="BT77" s="12">
        <v>20.72</v>
      </c>
      <c r="BU77" s="12">
        <v>0</v>
      </c>
      <c r="BV77" s="12">
        <v>6.9</v>
      </c>
      <c r="BW77" s="12">
        <v>3281.45</v>
      </c>
      <c r="BX77" s="12">
        <v>3323.46</v>
      </c>
      <c r="BY77" s="12">
        <v>0.99</v>
      </c>
      <c r="BZ77" s="12">
        <v>192453</v>
      </c>
      <c r="CA77" s="12">
        <v>0.86</v>
      </c>
      <c r="CB77" s="12">
        <v>3.8820000000000001</v>
      </c>
      <c r="CC77" s="12" t="s">
        <v>273</v>
      </c>
      <c r="CD77" s="12" t="s">
        <v>1404</v>
      </c>
      <c r="CE77" s="12">
        <v>653.1</v>
      </c>
      <c r="CF77" s="12">
        <v>56.062779999999997</v>
      </c>
      <c r="CG77" s="12">
        <v>-120.05472</v>
      </c>
    </row>
    <row r="78" spans="1:85">
      <c r="A78" s="12">
        <v>80</v>
      </c>
      <c r="B78" s="12" t="s">
        <v>1405</v>
      </c>
      <c r="C78" s="12" t="s">
        <v>73</v>
      </c>
      <c r="D78" s="12" t="s">
        <v>74</v>
      </c>
      <c r="F78" s="12" t="s">
        <v>1289</v>
      </c>
      <c r="G78" s="12" t="s">
        <v>1402</v>
      </c>
      <c r="H78" s="12" t="s">
        <v>279</v>
      </c>
      <c r="I78" s="12" t="s">
        <v>278</v>
      </c>
      <c r="J78" s="14">
        <v>44945</v>
      </c>
      <c r="K78" s="12" t="s">
        <v>280</v>
      </c>
      <c r="L78" s="12" t="s">
        <v>77</v>
      </c>
      <c r="O78" s="12" t="s">
        <v>78</v>
      </c>
      <c r="P78" s="12">
        <v>8.1999999999999993</v>
      </c>
      <c r="Q78" s="12">
        <v>136986.30136986304</v>
      </c>
      <c r="R78" s="12">
        <v>2030</v>
      </c>
      <c r="S78" s="12">
        <v>453</v>
      </c>
      <c r="T78" s="12">
        <v>56200</v>
      </c>
      <c r="U78" s="12">
        <v>1890</v>
      </c>
      <c r="W78" s="12">
        <v>1538</v>
      </c>
      <c r="X78" s="12">
        <v>89700</v>
      </c>
      <c r="Y78" s="12">
        <v>57</v>
      </c>
      <c r="AA78" s="12">
        <v>0.51</v>
      </c>
      <c r="AB78" s="12">
        <v>0</v>
      </c>
      <c r="AC78" s="12">
        <v>923.1</v>
      </c>
      <c r="AD78" s="12">
        <v>0</v>
      </c>
      <c r="AE78" s="12">
        <v>1120</v>
      </c>
      <c r="AF78" s="12">
        <v>1120</v>
      </c>
      <c r="AG78" s="12">
        <v>0</v>
      </c>
      <c r="AH78" s="12">
        <v>341.46341463414637</v>
      </c>
      <c r="AI78" s="12">
        <v>341.46341463414637</v>
      </c>
      <c r="AJ78" s="12">
        <v>756.67</v>
      </c>
      <c r="AK78" s="12">
        <v>6934.3639999999996</v>
      </c>
      <c r="AL78" s="12">
        <v>0</v>
      </c>
      <c r="AM78" s="12">
        <v>152265</v>
      </c>
      <c r="AO78" s="12" t="s">
        <v>246</v>
      </c>
      <c r="AP78" s="12" t="s">
        <v>191</v>
      </c>
      <c r="AQ78" s="12" t="s">
        <v>190</v>
      </c>
      <c r="AR78" s="12">
        <v>0.82</v>
      </c>
      <c r="AS78" s="12" t="s">
        <v>80</v>
      </c>
      <c r="AT78" s="12">
        <v>45.6</v>
      </c>
      <c r="AU78" s="12" t="s">
        <v>80</v>
      </c>
      <c r="AV78" s="12" t="s">
        <v>80</v>
      </c>
      <c r="AW78" s="12" t="s">
        <v>81</v>
      </c>
      <c r="AX78" s="12" t="s">
        <v>81</v>
      </c>
      <c r="AY78" s="12" t="s">
        <v>246</v>
      </c>
      <c r="AZ78" s="12">
        <v>32.700000000000003</v>
      </c>
      <c r="BA78" s="12" t="s">
        <v>81</v>
      </c>
      <c r="BB78" s="12" t="s">
        <v>79</v>
      </c>
      <c r="BC78" s="12" t="s">
        <v>246</v>
      </c>
      <c r="BD78" s="12">
        <v>48.4</v>
      </c>
      <c r="BE78" s="12" t="s">
        <v>79</v>
      </c>
      <c r="BF78" s="12">
        <v>138</v>
      </c>
      <c r="BG78" s="12" t="s">
        <v>79</v>
      </c>
      <c r="BH78" s="12" t="s">
        <v>248</v>
      </c>
      <c r="BI78" s="12" t="s">
        <v>196</v>
      </c>
      <c r="BJ78" s="12" t="s">
        <v>84</v>
      </c>
      <c r="BK78" s="12" t="s">
        <v>249</v>
      </c>
      <c r="BL78" s="12">
        <v>52</v>
      </c>
      <c r="BM78" s="12">
        <v>2444.54</v>
      </c>
      <c r="BN78" s="12">
        <v>48.34</v>
      </c>
      <c r="BO78" s="12">
        <v>101.3</v>
      </c>
      <c r="BP78" s="12">
        <v>37.28</v>
      </c>
      <c r="BQ78" s="12">
        <v>2530.11</v>
      </c>
      <c r="BR78" s="15">
        <f t="shared" si="14"/>
        <v>0.10190800389038275</v>
      </c>
      <c r="BS78" s="12">
        <v>15.13</v>
      </c>
      <c r="BT78" s="12">
        <v>32.020000000000003</v>
      </c>
      <c r="BU78" s="12">
        <v>0</v>
      </c>
      <c r="BV78" s="12">
        <v>8.1999999999999993</v>
      </c>
      <c r="BW78" s="12">
        <v>2631.46</v>
      </c>
      <c r="BX78" s="12">
        <v>2577.2600000000002</v>
      </c>
      <c r="BY78" s="12">
        <v>1.02</v>
      </c>
      <c r="BZ78" s="12">
        <v>152265</v>
      </c>
      <c r="CA78" s="12">
        <v>0.97</v>
      </c>
      <c r="CB78" s="12">
        <v>0.79100000000000004</v>
      </c>
      <c r="CC78" s="12" t="s">
        <v>278</v>
      </c>
      <c r="CD78" s="12" t="s">
        <v>1406</v>
      </c>
      <c r="CE78" s="12">
        <v>836.7</v>
      </c>
      <c r="CF78" s="12">
        <v>56.873930000000001</v>
      </c>
      <c r="CG78" s="12">
        <v>-121.52954</v>
      </c>
    </row>
    <row r="79" spans="1:85">
      <c r="A79" s="12">
        <v>81</v>
      </c>
      <c r="B79" s="12" t="s">
        <v>1405</v>
      </c>
      <c r="C79" s="12" t="s">
        <v>73</v>
      </c>
      <c r="D79" s="12" t="s">
        <v>74</v>
      </c>
      <c r="F79" s="12" t="s">
        <v>1289</v>
      </c>
      <c r="G79" s="12" t="s">
        <v>1402</v>
      </c>
      <c r="H79" s="12" t="s">
        <v>279</v>
      </c>
      <c r="I79" s="12" t="s">
        <v>281</v>
      </c>
      <c r="J79" s="14">
        <v>44945</v>
      </c>
      <c r="K79" s="12" t="s">
        <v>282</v>
      </c>
      <c r="L79" s="12" t="s">
        <v>77</v>
      </c>
      <c r="O79" s="12" t="s">
        <v>78</v>
      </c>
      <c r="P79" s="12">
        <v>8.52</v>
      </c>
      <c r="Q79" s="12">
        <v>133333.33333333334</v>
      </c>
      <c r="R79" s="12">
        <v>2410</v>
      </c>
      <c r="S79" s="12">
        <v>513</v>
      </c>
      <c r="T79" s="12">
        <v>53200</v>
      </c>
      <c r="U79" s="12">
        <v>1890</v>
      </c>
      <c r="W79" s="12">
        <v>1989</v>
      </c>
      <c r="X79" s="12">
        <v>87400</v>
      </c>
      <c r="Y79" s="12">
        <v>59</v>
      </c>
      <c r="AA79" s="12">
        <v>0.15</v>
      </c>
      <c r="AB79" s="12">
        <v>130</v>
      </c>
      <c r="AC79" s="12">
        <v>988.2</v>
      </c>
      <c r="AD79" s="12">
        <v>0</v>
      </c>
      <c r="AE79" s="12">
        <v>1100</v>
      </c>
      <c r="AF79" s="12">
        <v>1100</v>
      </c>
      <c r="AG79" s="12">
        <v>0</v>
      </c>
      <c r="AH79" s="12">
        <v>335.36585365853659</v>
      </c>
      <c r="AI79" s="12">
        <v>335.36585365853659</v>
      </c>
      <c r="AJ79" s="12">
        <v>1026.67</v>
      </c>
      <c r="AK79" s="12">
        <v>8130.3040000000001</v>
      </c>
      <c r="AL79" s="12">
        <v>0</v>
      </c>
      <c r="AM79" s="12">
        <v>148018</v>
      </c>
      <c r="AO79" s="12" t="s">
        <v>246</v>
      </c>
      <c r="AP79" s="12" t="s">
        <v>191</v>
      </c>
      <c r="AQ79" s="12" t="s">
        <v>190</v>
      </c>
      <c r="AR79" s="12">
        <v>0.28999999999999998</v>
      </c>
      <c r="AS79" s="12" t="s">
        <v>80</v>
      </c>
      <c r="AT79" s="12">
        <v>42.5</v>
      </c>
      <c r="AU79" s="12" t="s">
        <v>80</v>
      </c>
      <c r="AV79" s="12" t="s">
        <v>80</v>
      </c>
      <c r="AW79" s="12" t="s">
        <v>81</v>
      </c>
      <c r="AX79" s="12" t="s">
        <v>81</v>
      </c>
      <c r="AY79" s="12" t="s">
        <v>246</v>
      </c>
      <c r="AZ79" s="12">
        <v>32.1</v>
      </c>
      <c r="BA79" s="12" t="s">
        <v>81</v>
      </c>
      <c r="BB79" s="12" t="s">
        <v>79</v>
      </c>
      <c r="BC79" s="12" t="s">
        <v>246</v>
      </c>
      <c r="BD79" s="12">
        <v>46</v>
      </c>
      <c r="BE79" s="12" t="s">
        <v>79</v>
      </c>
      <c r="BF79" s="12">
        <v>91.3</v>
      </c>
      <c r="BG79" s="12" t="s">
        <v>79</v>
      </c>
      <c r="BH79" s="12" t="s">
        <v>248</v>
      </c>
      <c r="BI79" s="12" t="s">
        <v>119</v>
      </c>
      <c r="BJ79" s="12" t="s">
        <v>84</v>
      </c>
      <c r="BK79" s="12" t="s">
        <v>249</v>
      </c>
      <c r="BL79" s="12">
        <v>48</v>
      </c>
      <c r="BM79" s="12">
        <v>2314.0500000000002</v>
      </c>
      <c r="BN79" s="12">
        <v>48.34</v>
      </c>
      <c r="BO79" s="12">
        <v>120.27</v>
      </c>
      <c r="BP79" s="12">
        <v>42.21</v>
      </c>
      <c r="BQ79" s="12">
        <v>2465.2399999999998</v>
      </c>
      <c r="BR79" s="15">
        <f t="shared" si="14"/>
        <v>0.10548372332513302</v>
      </c>
      <c r="BS79" s="12">
        <v>16.2</v>
      </c>
      <c r="BT79" s="12">
        <v>41.41</v>
      </c>
      <c r="BU79" s="12">
        <v>4.33</v>
      </c>
      <c r="BV79" s="12">
        <v>8.5</v>
      </c>
      <c r="BW79" s="12">
        <v>2524.87</v>
      </c>
      <c r="BX79" s="12">
        <v>2527.1799999999998</v>
      </c>
      <c r="BY79" s="12">
        <v>1</v>
      </c>
      <c r="BZ79" s="12">
        <v>148018</v>
      </c>
      <c r="CA79" s="12">
        <v>0.94</v>
      </c>
      <c r="CB79" s="12">
        <v>0.73299999999999998</v>
      </c>
      <c r="CC79" s="12" t="s">
        <v>281</v>
      </c>
      <c r="CD79" s="12" t="s">
        <v>1407</v>
      </c>
      <c r="CE79" s="12">
        <v>774.5</v>
      </c>
      <c r="CF79" s="12">
        <v>56.86871</v>
      </c>
      <c r="CG79" s="12">
        <v>-121.51747</v>
      </c>
    </row>
    <row r="80" spans="1:85">
      <c r="A80" s="12">
        <v>82</v>
      </c>
      <c r="B80" s="12" t="s">
        <v>1405</v>
      </c>
      <c r="C80" s="12" t="s">
        <v>73</v>
      </c>
      <c r="D80" s="12" t="s">
        <v>74</v>
      </c>
      <c r="F80" s="12" t="s">
        <v>1289</v>
      </c>
      <c r="G80" s="12" t="s">
        <v>1402</v>
      </c>
      <c r="H80" s="12" t="s">
        <v>279</v>
      </c>
      <c r="I80" s="12" t="s">
        <v>281</v>
      </c>
      <c r="J80" s="14">
        <v>44945</v>
      </c>
      <c r="K80" s="12" t="s">
        <v>283</v>
      </c>
      <c r="L80" s="12" t="s">
        <v>77</v>
      </c>
      <c r="O80" s="12" t="s">
        <v>78</v>
      </c>
      <c r="P80" s="12">
        <v>8.49</v>
      </c>
      <c r="Q80" s="12">
        <v>123456.79012345678</v>
      </c>
      <c r="R80" s="12">
        <v>2430</v>
      </c>
      <c r="S80" s="12">
        <v>518</v>
      </c>
      <c r="T80" s="12">
        <v>53700</v>
      </c>
      <c r="U80" s="12">
        <v>1890</v>
      </c>
      <c r="W80" s="12">
        <v>1976</v>
      </c>
      <c r="X80" s="12">
        <v>89400</v>
      </c>
      <c r="Y80" s="12">
        <v>92</v>
      </c>
      <c r="AA80" s="12">
        <v>0.15</v>
      </c>
      <c r="AB80" s="12">
        <v>112</v>
      </c>
      <c r="AC80" s="12">
        <v>1061.4000000000001</v>
      </c>
      <c r="AD80" s="12">
        <v>0</v>
      </c>
      <c r="AE80" s="12">
        <v>1180</v>
      </c>
      <c r="AF80" s="12">
        <v>1180</v>
      </c>
      <c r="AG80" s="12">
        <v>0</v>
      </c>
      <c r="AH80" s="12">
        <v>359.7560975609756</v>
      </c>
      <c r="AI80" s="12">
        <v>359.7560975609756</v>
      </c>
      <c r="AJ80" s="12">
        <v>1056.67</v>
      </c>
      <c r="AK80" s="12">
        <v>8200.8340000000007</v>
      </c>
      <c r="AL80" s="12">
        <v>0</v>
      </c>
      <c r="AM80" s="12">
        <v>150548</v>
      </c>
      <c r="AO80" s="12" t="s">
        <v>246</v>
      </c>
      <c r="AP80" s="12" t="s">
        <v>191</v>
      </c>
      <c r="AQ80" s="12" t="s">
        <v>190</v>
      </c>
      <c r="AR80" s="12">
        <v>0.39</v>
      </c>
      <c r="AS80" s="12" t="s">
        <v>80</v>
      </c>
      <c r="AT80" s="12">
        <v>41.6</v>
      </c>
      <c r="AU80" s="12" t="s">
        <v>80</v>
      </c>
      <c r="AV80" s="12" t="s">
        <v>80</v>
      </c>
      <c r="AW80" s="12" t="s">
        <v>81</v>
      </c>
      <c r="AX80" s="12" t="s">
        <v>81</v>
      </c>
      <c r="AY80" s="12" t="s">
        <v>246</v>
      </c>
      <c r="AZ80" s="12">
        <v>31.2</v>
      </c>
      <c r="BA80" s="12" t="s">
        <v>81</v>
      </c>
      <c r="BB80" s="12" t="s">
        <v>79</v>
      </c>
      <c r="BC80" s="12" t="s">
        <v>246</v>
      </c>
      <c r="BD80" s="12">
        <v>47.3</v>
      </c>
      <c r="BE80" s="12" t="s">
        <v>79</v>
      </c>
      <c r="BF80" s="12">
        <v>89.7</v>
      </c>
      <c r="BG80" s="12" t="s">
        <v>79</v>
      </c>
      <c r="BH80" s="12" t="s">
        <v>248</v>
      </c>
      <c r="BI80" s="12" t="s">
        <v>119</v>
      </c>
      <c r="BJ80" s="12" t="s">
        <v>84</v>
      </c>
      <c r="BK80" s="12" t="s">
        <v>249</v>
      </c>
      <c r="BL80" s="12">
        <v>47</v>
      </c>
      <c r="BM80" s="12">
        <v>2335.8000000000002</v>
      </c>
      <c r="BN80" s="12">
        <v>48.34</v>
      </c>
      <c r="BO80" s="12">
        <v>121.26</v>
      </c>
      <c r="BP80" s="12">
        <v>42.62</v>
      </c>
      <c r="BQ80" s="12">
        <v>2521.65</v>
      </c>
      <c r="BR80" s="15">
        <f t="shared" si="14"/>
        <v>0.16448309399851252</v>
      </c>
      <c r="BS80" s="12">
        <v>17.399999999999999</v>
      </c>
      <c r="BT80" s="12">
        <v>41.14</v>
      </c>
      <c r="BU80" s="12">
        <v>3.73</v>
      </c>
      <c r="BV80" s="12">
        <v>8.5</v>
      </c>
      <c r="BW80" s="12">
        <v>2548.02</v>
      </c>
      <c r="BX80" s="12">
        <v>2583.92</v>
      </c>
      <c r="BY80" s="12">
        <v>0.99</v>
      </c>
      <c r="BZ80" s="12">
        <v>150548</v>
      </c>
      <c r="CA80" s="12">
        <v>0.93</v>
      </c>
      <c r="CB80" s="12">
        <v>0.72799999999999998</v>
      </c>
      <c r="CC80" s="12" t="s">
        <v>281</v>
      </c>
      <c r="CD80" s="12" t="s">
        <v>1407</v>
      </c>
      <c r="CE80" s="12">
        <v>774.5</v>
      </c>
      <c r="CF80" s="12">
        <v>56.86871</v>
      </c>
      <c r="CG80" s="12">
        <v>-121.51747</v>
      </c>
    </row>
    <row r="81" spans="1:85">
      <c r="A81" s="12">
        <v>83</v>
      </c>
      <c r="B81" s="12" t="s">
        <v>1405</v>
      </c>
      <c r="C81" s="12" t="s">
        <v>274</v>
      </c>
      <c r="D81" s="12" t="s">
        <v>74</v>
      </c>
      <c r="F81" s="12" t="s">
        <v>1289</v>
      </c>
      <c r="G81" s="12" t="s">
        <v>1402</v>
      </c>
      <c r="H81" s="12" t="s">
        <v>279</v>
      </c>
      <c r="I81" s="12" t="s">
        <v>284</v>
      </c>
      <c r="J81" s="14">
        <v>44945</v>
      </c>
      <c r="K81" s="12" t="s">
        <v>285</v>
      </c>
      <c r="L81" s="12" t="s">
        <v>77</v>
      </c>
      <c r="O81" s="12" t="s">
        <v>78</v>
      </c>
      <c r="P81" s="12">
        <v>8.43</v>
      </c>
      <c r="Q81" s="12">
        <v>133333.33333333334</v>
      </c>
      <c r="R81" s="12">
        <v>2140</v>
      </c>
      <c r="S81" s="12">
        <v>496</v>
      </c>
      <c r="T81" s="12">
        <v>53600</v>
      </c>
      <c r="U81" s="12">
        <v>1830</v>
      </c>
      <c r="W81" s="12">
        <v>1924</v>
      </c>
      <c r="X81" s="12">
        <v>87700</v>
      </c>
      <c r="Y81" s="12">
        <v>66</v>
      </c>
      <c r="AA81" s="12">
        <v>0.14000000000000001</v>
      </c>
      <c r="AB81" s="12">
        <v>74</v>
      </c>
      <c r="AC81" s="12">
        <v>876.4</v>
      </c>
      <c r="AD81" s="12">
        <v>0</v>
      </c>
      <c r="AE81" s="12">
        <v>1070</v>
      </c>
      <c r="AF81" s="12">
        <v>1070</v>
      </c>
      <c r="AG81" s="12">
        <v>0</v>
      </c>
      <c r="AH81" s="12">
        <v>326.21951219512198</v>
      </c>
      <c r="AI81" s="12">
        <v>326.21951219512198</v>
      </c>
      <c r="AJ81" s="12">
        <v>841.67</v>
      </c>
      <c r="AK81" s="12">
        <v>7386.1080000000002</v>
      </c>
      <c r="AL81" s="12">
        <v>0</v>
      </c>
      <c r="AM81" s="12">
        <v>148195</v>
      </c>
      <c r="AO81" s="12" t="s">
        <v>246</v>
      </c>
      <c r="AP81" s="12" t="s">
        <v>191</v>
      </c>
      <c r="AQ81" s="12" t="s">
        <v>190</v>
      </c>
      <c r="AR81" s="12">
        <v>0.26</v>
      </c>
      <c r="AS81" s="12" t="s">
        <v>80</v>
      </c>
      <c r="AT81" s="12">
        <v>46.2</v>
      </c>
      <c r="AU81" s="12" t="s">
        <v>80</v>
      </c>
      <c r="AV81" s="12" t="s">
        <v>80</v>
      </c>
      <c r="AW81" s="12" t="s">
        <v>81</v>
      </c>
      <c r="AX81" s="12" t="s">
        <v>81</v>
      </c>
      <c r="AY81" s="12" t="s">
        <v>246</v>
      </c>
      <c r="AZ81" s="12">
        <v>32.6</v>
      </c>
      <c r="BA81" s="12" t="s">
        <v>81</v>
      </c>
      <c r="BB81" s="12" t="s">
        <v>79</v>
      </c>
      <c r="BC81" s="12" t="s">
        <v>246</v>
      </c>
      <c r="BD81" s="12">
        <v>47.9</v>
      </c>
      <c r="BE81" s="12" t="s">
        <v>79</v>
      </c>
      <c r="BF81" s="12">
        <v>95.4</v>
      </c>
      <c r="BG81" s="12" t="s">
        <v>79</v>
      </c>
      <c r="BH81" s="12" t="s">
        <v>248</v>
      </c>
      <c r="BI81" s="12" t="s">
        <v>277</v>
      </c>
      <c r="BJ81" s="12" t="s">
        <v>84</v>
      </c>
      <c r="BK81" s="12" t="s">
        <v>249</v>
      </c>
      <c r="BL81" s="12">
        <v>29</v>
      </c>
      <c r="BM81" s="12">
        <v>2331.4499999999998</v>
      </c>
      <c r="BN81" s="12">
        <v>46.81</v>
      </c>
      <c r="BO81" s="12">
        <v>106.79</v>
      </c>
      <c r="BP81" s="12">
        <v>40.81</v>
      </c>
      <c r="BQ81" s="12">
        <v>2473.6999999999998</v>
      </c>
      <c r="BR81" s="15">
        <f t="shared" si="14"/>
        <v>0.11799874134675897</v>
      </c>
      <c r="BS81" s="12">
        <v>14.36</v>
      </c>
      <c r="BT81" s="12">
        <v>40.06</v>
      </c>
      <c r="BU81" s="12">
        <v>2.4700000000000002</v>
      </c>
      <c r="BV81" s="12">
        <v>8.4</v>
      </c>
      <c r="BW81" s="12">
        <v>2525.86</v>
      </c>
      <c r="BX81" s="12">
        <v>2530.59</v>
      </c>
      <c r="BY81" s="12">
        <v>1</v>
      </c>
      <c r="BZ81" s="12">
        <v>148195</v>
      </c>
      <c r="CA81" s="12">
        <v>0.94</v>
      </c>
      <c r="CB81" s="12">
        <v>0.75</v>
      </c>
      <c r="CC81" s="12" t="s">
        <v>284</v>
      </c>
      <c r="CD81" s="12" t="s">
        <v>1408</v>
      </c>
      <c r="CE81" s="12">
        <v>796</v>
      </c>
      <c r="CF81" s="12">
        <v>56.868720000000003</v>
      </c>
      <c r="CG81" s="12">
        <v>-121.51503</v>
      </c>
    </row>
    <row r="82" spans="1:85">
      <c r="A82" s="12">
        <v>84</v>
      </c>
      <c r="B82" s="12" t="s">
        <v>1405</v>
      </c>
      <c r="C82" s="12" t="s">
        <v>274</v>
      </c>
      <c r="D82" s="12" t="s">
        <v>74</v>
      </c>
      <c r="E82" s="12" t="s">
        <v>89</v>
      </c>
      <c r="F82" s="12" t="s">
        <v>1289</v>
      </c>
      <c r="G82" s="12" t="s">
        <v>1402</v>
      </c>
      <c r="H82" s="12" t="s">
        <v>279</v>
      </c>
      <c r="I82" s="12" t="s">
        <v>284</v>
      </c>
      <c r="J82" s="14">
        <v>44945</v>
      </c>
      <c r="K82" s="12" t="s">
        <v>286</v>
      </c>
      <c r="L82" s="12" t="s">
        <v>77</v>
      </c>
      <c r="O82" s="12" t="s">
        <v>78</v>
      </c>
      <c r="P82" s="12">
        <v>8.4700000000000006</v>
      </c>
      <c r="Q82" s="12">
        <v>131578.94736842107</v>
      </c>
      <c r="R82" s="12">
        <v>2350</v>
      </c>
      <c r="S82" s="12">
        <v>503</v>
      </c>
      <c r="T82" s="12">
        <v>54800</v>
      </c>
      <c r="U82" s="12">
        <v>1960</v>
      </c>
      <c r="W82" s="12">
        <v>1874</v>
      </c>
      <c r="X82" s="12">
        <v>87400</v>
      </c>
      <c r="Y82" s="12">
        <v>57</v>
      </c>
      <c r="AA82" s="12">
        <v>0.14000000000000001</v>
      </c>
      <c r="AB82" s="12">
        <v>88</v>
      </c>
      <c r="AC82" s="12">
        <v>837.7</v>
      </c>
      <c r="AD82" s="12">
        <v>0</v>
      </c>
      <c r="AE82" s="12">
        <v>1100</v>
      </c>
      <c r="AF82" s="12">
        <v>1100</v>
      </c>
      <c r="AG82" s="12">
        <v>0</v>
      </c>
      <c r="AH82" s="12">
        <v>335.36585365853659</v>
      </c>
      <c r="AI82" s="12">
        <v>335.36585365853659</v>
      </c>
      <c r="AJ82" s="12">
        <v>833.33</v>
      </c>
      <c r="AK82" s="12">
        <v>7939.3040000000001</v>
      </c>
      <c r="AL82" s="12">
        <v>0</v>
      </c>
      <c r="AM82" s="12">
        <v>149386</v>
      </c>
      <c r="AO82" s="12" t="s">
        <v>246</v>
      </c>
      <c r="AP82" s="12" t="s">
        <v>191</v>
      </c>
      <c r="AQ82" s="12" t="s">
        <v>190</v>
      </c>
      <c r="AR82" s="12">
        <v>0.34</v>
      </c>
      <c r="AS82" s="12" t="s">
        <v>80</v>
      </c>
      <c r="AT82" s="12">
        <v>50.4</v>
      </c>
      <c r="AU82" s="12" t="s">
        <v>80</v>
      </c>
      <c r="AV82" s="12" t="s">
        <v>80</v>
      </c>
      <c r="AW82" s="12" t="s">
        <v>81</v>
      </c>
      <c r="AX82" s="12" t="s">
        <v>81</v>
      </c>
      <c r="AY82" s="12" t="s">
        <v>246</v>
      </c>
      <c r="AZ82" s="12">
        <v>35.200000000000003</v>
      </c>
      <c r="BA82" s="12" t="s">
        <v>81</v>
      </c>
      <c r="BB82" s="12" t="s">
        <v>79</v>
      </c>
      <c r="BC82" s="12" t="s">
        <v>246</v>
      </c>
      <c r="BD82" s="12">
        <v>48.5</v>
      </c>
      <c r="BE82" s="12" t="s">
        <v>79</v>
      </c>
      <c r="BF82" s="12">
        <v>103</v>
      </c>
      <c r="BG82" s="12" t="s">
        <v>79</v>
      </c>
      <c r="BH82" s="12" t="s">
        <v>248</v>
      </c>
      <c r="BI82" s="12" t="s">
        <v>277</v>
      </c>
      <c r="BJ82" s="12" t="s">
        <v>84</v>
      </c>
      <c r="BK82" s="12" t="s">
        <v>249</v>
      </c>
      <c r="BL82" s="12">
        <v>27</v>
      </c>
      <c r="BM82" s="12">
        <v>2383.65</v>
      </c>
      <c r="BN82" s="12">
        <v>50.13</v>
      </c>
      <c r="BO82" s="12">
        <v>117.27</v>
      </c>
      <c r="BP82" s="12">
        <v>41.39</v>
      </c>
      <c r="BQ82" s="12">
        <v>2465.2399999999998</v>
      </c>
      <c r="BR82" s="15">
        <f t="shared" si="14"/>
        <v>0.10190800389038275</v>
      </c>
      <c r="BS82" s="12">
        <v>13.73</v>
      </c>
      <c r="BT82" s="12">
        <v>39.020000000000003</v>
      </c>
      <c r="BU82" s="12">
        <v>2.93</v>
      </c>
      <c r="BV82" s="12">
        <v>8.5</v>
      </c>
      <c r="BW82" s="12">
        <v>2592.44</v>
      </c>
      <c r="BX82" s="12">
        <v>2520.92</v>
      </c>
      <c r="BY82" s="12">
        <v>1.03</v>
      </c>
      <c r="BZ82" s="12">
        <v>149386</v>
      </c>
      <c r="CA82" s="12">
        <v>0.97</v>
      </c>
      <c r="CB82" s="12">
        <v>0.78500000000000003</v>
      </c>
      <c r="CC82" s="12" t="s">
        <v>284</v>
      </c>
      <c r="CD82" s="12" t="s">
        <v>1408</v>
      </c>
      <c r="CE82" s="12">
        <v>796</v>
      </c>
      <c r="CF82" s="12">
        <v>56.868720000000003</v>
      </c>
      <c r="CG82" s="12">
        <v>-121.51503</v>
      </c>
    </row>
    <row r="83" spans="1:85">
      <c r="A83" s="12">
        <v>85</v>
      </c>
      <c r="B83" s="12" t="s">
        <v>1405</v>
      </c>
      <c r="C83" s="12" t="s">
        <v>274</v>
      </c>
      <c r="D83" s="12" t="s">
        <v>74</v>
      </c>
      <c r="F83" s="12" t="s">
        <v>1289</v>
      </c>
      <c r="G83" s="12" t="s">
        <v>1402</v>
      </c>
      <c r="H83" s="12" t="s">
        <v>279</v>
      </c>
      <c r="I83" s="12" t="s">
        <v>287</v>
      </c>
      <c r="J83" s="14">
        <v>44945</v>
      </c>
      <c r="K83" s="12" t="s">
        <v>288</v>
      </c>
      <c r="L83" s="12" t="s">
        <v>77</v>
      </c>
      <c r="O83" s="12" t="s">
        <v>78</v>
      </c>
      <c r="P83" s="12">
        <v>7.69</v>
      </c>
      <c r="Q83" s="12">
        <v>131578.94736842107</v>
      </c>
      <c r="R83" s="12">
        <v>2110</v>
      </c>
      <c r="S83" s="12">
        <v>494</v>
      </c>
      <c r="T83" s="12">
        <v>53100</v>
      </c>
      <c r="U83" s="12">
        <v>1920</v>
      </c>
      <c r="W83" s="12">
        <v>1854</v>
      </c>
      <c r="X83" s="12">
        <v>87400</v>
      </c>
      <c r="Y83" s="12">
        <v>58</v>
      </c>
      <c r="AB83" s="12">
        <v>0</v>
      </c>
      <c r="AC83" s="12">
        <v>675.1</v>
      </c>
      <c r="AD83" s="12">
        <v>0</v>
      </c>
      <c r="AE83" s="12">
        <v>1040</v>
      </c>
      <c r="AF83" s="12">
        <v>1040</v>
      </c>
      <c r="AG83" s="12">
        <v>0</v>
      </c>
      <c r="AH83" s="12">
        <v>317.07317073170736</v>
      </c>
      <c r="AI83" s="12">
        <v>317.07317073170736</v>
      </c>
      <c r="AJ83" s="12">
        <v>553.33000000000004</v>
      </c>
      <c r="AK83" s="12">
        <v>7302.9620000000004</v>
      </c>
      <c r="AL83" s="12">
        <v>0</v>
      </c>
      <c r="AM83" s="12">
        <v>147209</v>
      </c>
      <c r="AO83" s="12" t="s">
        <v>246</v>
      </c>
      <c r="AP83" s="12" t="s">
        <v>191</v>
      </c>
      <c r="AQ83" s="12" t="s">
        <v>190</v>
      </c>
      <c r="AS83" s="12" t="s">
        <v>80</v>
      </c>
      <c r="AT83" s="12">
        <v>35.200000000000003</v>
      </c>
      <c r="AU83" s="12" t="s">
        <v>80</v>
      </c>
      <c r="AV83" s="12" t="s">
        <v>80</v>
      </c>
      <c r="AW83" s="12" t="s">
        <v>81</v>
      </c>
      <c r="AX83" s="12" t="s">
        <v>81</v>
      </c>
      <c r="AY83" s="12" t="s">
        <v>246</v>
      </c>
      <c r="AZ83" s="12">
        <v>25</v>
      </c>
      <c r="BA83" s="12" t="s">
        <v>81</v>
      </c>
      <c r="BB83" s="12" t="s">
        <v>79</v>
      </c>
      <c r="BC83" s="12" t="s">
        <v>246</v>
      </c>
      <c r="BD83" s="12">
        <v>45.8</v>
      </c>
      <c r="BE83" s="12" t="s">
        <v>79</v>
      </c>
      <c r="BF83" s="12">
        <v>70.3</v>
      </c>
      <c r="BG83" s="12" t="s">
        <v>79</v>
      </c>
      <c r="BH83" s="12" t="s">
        <v>248</v>
      </c>
      <c r="BI83" s="12" t="s">
        <v>289</v>
      </c>
      <c r="BJ83" s="12" t="s">
        <v>84</v>
      </c>
      <c r="BK83" s="12" t="s">
        <v>249</v>
      </c>
      <c r="BL83" s="12">
        <v>368</v>
      </c>
      <c r="BM83" s="12">
        <v>2309.6999999999998</v>
      </c>
      <c r="BN83" s="12">
        <v>49.11</v>
      </c>
      <c r="BO83" s="12">
        <v>105.29</v>
      </c>
      <c r="BP83" s="12">
        <v>40.65</v>
      </c>
      <c r="BQ83" s="12">
        <v>2465.2399999999998</v>
      </c>
      <c r="BR83" s="15">
        <f t="shared" si="14"/>
        <v>0.10369586360775788</v>
      </c>
      <c r="BS83" s="12">
        <v>11.06</v>
      </c>
      <c r="BT83" s="12">
        <v>38.6</v>
      </c>
      <c r="BU83" s="12">
        <v>0</v>
      </c>
      <c r="BV83" s="12">
        <v>7.7</v>
      </c>
      <c r="BW83" s="12">
        <v>2504.75</v>
      </c>
      <c r="BX83" s="12">
        <v>2514.9</v>
      </c>
      <c r="BY83" s="12">
        <v>1</v>
      </c>
      <c r="BZ83" s="12">
        <v>147209</v>
      </c>
      <c r="CA83" s="12">
        <v>0.94</v>
      </c>
      <c r="CB83" s="12">
        <v>0.81899999999999995</v>
      </c>
      <c r="CC83" s="12" t="s">
        <v>287</v>
      </c>
      <c r="CD83" s="12" t="s">
        <v>1409</v>
      </c>
      <c r="CE83" s="12">
        <v>796.1</v>
      </c>
      <c r="CF83" s="12">
        <v>56.867629999999998</v>
      </c>
      <c r="CG83" s="12">
        <v>-121.52095</v>
      </c>
    </row>
    <row r="84" spans="1:85">
      <c r="A84" s="12">
        <v>86</v>
      </c>
      <c r="B84" s="12" t="s">
        <v>1405</v>
      </c>
      <c r="C84" s="12" t="s">
        <v>274</v>
      </c>
      <c r="D84" s="12" t="s">
        <v>74</v>
      </c>
      <c r="E84" s="12" t="s">
        <v>89</v>
      </c>
      <c r="F84" s="12" t="s">
        <v>1289</v>
      </c>
      <c r="G84" s="12" t="s">
        <v>1402</v>
      </c>
      <c r="H84" s="12" t="s">
        <v>279</v>
      </c>
      <c r="I84" s="12" t="s">
        <v>287</v>
      </c>
      <c r="J84" s="14">
        <v>44945</v>
      </c>
      <c r="K84" s="12" t="s">
        <v>290</v>
      </c>
      <c r="L84" s="12" t="s">
        <v>77</v>
      </c>
      <c r="O84" s="12" t="s">
        <v>78</v>
      </c>
      <c r="P84" s="12">
        <v>7.62</v>
      </c>
      <c r="Q84" s="12">
        <v>135135.13513513515</v>
      </c>
      <c r="R84" s="12">
        <v>2074</v>
      </c>
      <c r="S84" s="12">
        <v>512</v>
      </c>
      <c r="T84" s="12">
        <v>54200</v>
      </c>
      <c r="U84" s="12">
        <v>1900</v>
      </c>
      <c r="W84" s="12">
        <v>1857</v>
      </c>
      <c r="X84" s="12">
        <v>90200</v>
      </c>
      <c r="Y84" s="12">
        <v>71</v>
      </c>
      <c r="AA84" s="12">
        <v>7.0000000000000007E-2</v>
      </c>
      <c r="AB84" s="12">
        <v>0</v>
      </c>
      <c r="AC84" s="12">
        <v>595.79999999999995</v>
      </c>
      <c r="AD84" s="12">
        <v>0</v>
      </c>
      <c r="AE84" s="12">
        <v>1200</v>
      </c>
      <c r="AF84" s="12">
        <v>1200</v>
      </c>
      <c r="AG84" s="12">
        <v>0</v>
      </c>
      <c r="AH84" s="12">
        <v>365.85365853658539</v>
      </c>
      <c r="AI84" s="12">
        <v>365.85365853658539</v>
      </c>
      <c r="AJ84" s="12">
        <v>488.33</v>
      </c>
      <c r="AK84" s="12">
        <v>7287.1939999999995</v>
      </c>
      <c r="AL84" s="12">
        <v>0</v>
      </c>
      <c r="AM84" s="12">
        <v>151035</v>
      </c>
      <c r="AO84" s="12" t="s">
        <v>246</v>
      </c>
      <c r="AP84" s="12" t="s">
        <v>191</v>
      </c>
      <c r="AQ84" s="12" t="s">
        <v>190</v>
      </c>
      <c r="AS84" s="12" t="s">
        <v>80</v>
      </c>
      <c r="AT84" s="12">
        <v>47.9</v>
      </c>
      <c r="AU84" s="12" t="s">
        <v>80</v>
      </c>
      <c r="AV84" s="12" t="s">
        <v>80</v>
      </c>
      <c r="AW84" s="12" t="s">
        <v>81</v>
      </c>
      <c r="AX84" s="12" t="s">
        <v>81</v>
      </c>
      <c r="AY84" s="12" t="s">
        <v>246</v>
      </c>
      <c r="AZ84" s="12">
        <v>33.700000000000003</v>
      </c>
      <c r="BA84" s="12" t="s">
        <v>81</v>
      </c>
      <c r="BB84" s="12" t="s">
        <v>79</v>
      </c>
      <c r="BC84" s="12" t="s">
        <v>246</v>
      </c>
      <c r="BD84" s="12">
        <v>48</v>
      </c>
      <c r="BE84" s="12" t="s">
        <v>79</v>
      </c>
      <c r="BF84" s="12">
        <v>96.6</v>
      </c>
      <c r="BG84" s="12" t="s">
        <v>79</v>
      </c>
      <c r="BH84" s="12" t="s">
        <v>248</v>
      </c>
      <c r="BI84" s="12" t="s">
        <v>196</v>
      </c>
      <c r="BJ84" s="12" t="s">
        <v>84</v>
      </c>
      <c r="BK84" s="12" t="s">
        <v>249</v>
      </c>
      <c r="BL84" s="12">
        <v>369</v>
      </c>
      <c r="BM84" s="12">
        <v>2357.5500000000002</v>
      </c>
      <c r="BN84" s="12">
        <v>48.6</v>
      </c>
      <c r="BO84" s="12">
        <v>103.5</v>
      </c>
      <c r="BP84" s="12">
        <v>42.13</v>
      </c>
      <c r="BQ84" s="12">
        <v>2544.21</v>
      </c>
      <c r="BR84" s="15">
        <f t="shared" si="14"/>
        <v>0.12693803993363464</v>
      </c>
      <c r="BS84" s="12">
        <v>9.76</v>
      </c>
      <c r="BT84" s="12">
        <v>38.659999999999997</v>
      </c>
      <c r="BU84" s="12">
        <v>0</v>
      </c>
      <c r="BV84" s="12">
        <v>7.6</v>
      </c>
      <c r="BW84" s="12">
        <v>2551.7800000000002</v>
      </c>
      <c r="BX84" s="12">
        <v>2592.63</v>
      </c>
      <c r="BY84" s="12">
        <v>0.98</v>
      </c>
      <c r="BZ84" s="12">
        <v>151035</v>
      </c>
      <c r="CA84" s="12">
        <v>0.93</v>
      </c>
      <c r="CB84" s="12">
        <v>0.87</v>
      </c>
      <c r="CC84" s="12" t="s">
        <v>287</v>
      </c>
      <c r="CD84" s="12" t="s">
        <v>1409</v>
      </c>
      <c r="CE84" s="12">
        <v>796.1</v>
      </c>
      <c r="CF84" s="12">
        <v>56.867629999999998</v>
      </c>
      <c r="CG84" s="12">
        <v>-121.52095</v>
      </c>
    </row>
    <row r="85" spans="1:85">
      <c r="A85" s="12">
        <v>87</v>
      </c>
      <c r="B85" s="12" t="s">
        <v>1405</v>
      </c>
      <c r="C85" s="12" t="s">
        <v>292</v>
      </c>
      <c r="D85" s="12" t="s">
        <v>74</v>
      </c>
      <c r="F85" s="12" t="s">
        <v>1289</v>
      </c>
      <c r="G85" s="12" t="s">
        <v>1402</v>
      </c>
      <c r="H85" s="12" t="s">
        <v>293</v>
      </c>
      <c r="I85" s="12" t="s">
        <v>291</v>
      </c>
      <c r="J85" s="14">
        <v>44945</v>
      </c>
      <c r="K85" s="12" t="s">
        <v>294</v>
      </c>
      <c r="L85" s="12" t="s">
        <v>77</v>
      </c>
      <c r="O85" s="12" t="s">
        <v>78</v>
      </c>
      <c r="P85" s="12">
        <v>9.15</v>
      </c>
      <c r="Q85" s="12">
        <v>34722.222222222226</v>
      </c>
      <c r="R85" s="12">
        <v>73.599999999999994</v>
      </c>
      <c r="S85" s="12">
        <v>27.4</v>
      </c>
      <c r="T85" s="12">
        <v>11100</v>
      </c>
      <c r="U85" s="12">
        <v>312</v>
      </c>
      <c r="W85" s="12">
        <v>944</v>
      </c>
      <c r="X85" s="12">
        <v>13700</v>
      </c>
      <c r="Y85" s="12">
        <v>27</v>
      </c>
      <c r="AB85" s="12">
        <v>714</v>
      </c>
      <c r="AC85" s="12">
        <v>3174</v>
      </c>
      <c r="AD85" s="12">
        <v>0</v>
      </c>
      <c r="AE85" s="12">
        <v>1180</v>
      </c>
      <c r="AF85" s="12">
        <v>1180</v>
      </c>
      <c r="AG85" s="12">
        <v>0</v>
      </c>
      <c r="AH85" s="12">
        <v>359.7560975609756</v>
      </c>
      <c r="AI85" s="12">
        <v>359.7560975609756</v>
      </c>
      <c r="AJ85" s="12">
        <v>3791.67</v>
      </c>
      <c r="AK85" s="12">
        <v>296.61239999999998</v>
      </c>
      <c r="AL85" s="12">
        <v>0</v>
      </c>
      <c r="AM85" s="12">
        <v>28432</v>
      </c>
      <c r="AO85" s="12" t="s">
        <v>246</v>
      </c>
      <c r="AP85" s="12" t="s">
        <v>191</v>
      </c>
      <c r="AQ85" s="12" t="s">
        <v>190</v>
      </c>
      <c r="AR85" s="12">
        <v>0.26</v>
      </c>
      <c r="AS85" s="12" t="s">
        <v>80</v>
      </c>
      <c r="AT85" s="12">
        <v>37.299999999999997</v>
      </c>
      <c r="AU85" s="12" t="s">
        <v>80</v>
      </c>
      <c r="AV85" s="12" t="s">
        <v>80</v>
      </c>
      <c r="AW85" s="12" t="s">
        <v>81</v>
      </c>
      <c r="AX85" s="12" t="s">
        <v>81</v>
      </c>
      <c r="AY85" s="12" t="s">
        <v>246</v>
      </c>
      <c r="AZ85" s="12">
        <v>20.100000000000001</v>
      </c>
      <c r="BA85" s="12" t="s">
        <v>81</v>
      </c>
      <c r="BB85" s="12" t="s">
        <v>79</v>
      </c>
      <c r="BC85" s="12" t="s">
        <v>246</v>
      </c>
      <c r="BD85" s="12">
        <v>51.7</v>
      </c>
      <c r="BE85" s="12" t="s">
        <v>79</v>
      </c>
      <c r="BF85" s="12">
        <v>48.7</v>
      </c>
      <c r="BG85" s="12" t="s">
        <v>79</v>
      </c>
      <c r="BH85" s="12" t="s">
        <v>248</v>
      </c>
      <c r="BI85" s="12" t="s">
        <v>277</v>
      </c>
      <c r="BJ85" s="12" t="s">
        <v>84</v>
      </c>
      <c r="BK85" s="12" t="s">
        <v>249</v>
      </c>
      <c r="BL85" s="12">
        <v>429</v>
      </c>
      <c r="BM85" s="12">
        <v>482.82</v>
      </c>
      <c r="BN85" s="12">
        <v>7.98</v>
      </c>
      <c r="BO85" s="12">
        <v>3.67</v>
      </c>
      <c r="BP85" s="12">
        <v>2.25</v>
      </c>
      <c r="BQ85" s="12">
        <v>386.43</v>
      </c>
      <c r="BR85" s="15">
        <f t="shared" si="14"/>
        <v>4.8272212369128674E-2</v>
      </c>
      <c r="BS85" s="12">
        <v>52.02</v>
      </c>
      <c r="BT85" s="12">
        <v>19.649999999999999</v>
      </c>
      <c r="BU85" s="12">
        <v>23.8</v>
      </c>
      <c r="BV85" s="12">
        <v>9.1999999999999993</v>
      </c>
      <c r="BW85" s="12">
        <v>496.72</v>
      </c>
      <c r="BX85" s="12">
        <v>481.9</v>
      </c>
      <c r="BY85" s="12">
        <v>1.03</v>
      </c>
      <c r="BZ85" s="12">
        <v>28432</v>
      </c>
      <c r="CA85" s="12">
        <v>1.25</v>
      </c>
      <c r="CB85" s="12">
        <v>3.1E-2</v>
      </c>
      <c r="CC85" s="12" t="s">
        <v>291</v>
      </c>
      <c r="CD85" s="12" t="s">
        <v>1410</v>
      </c>
      <c r="CE85" s="12">
        <v>804</v>
      </c>
      <c r="CF85" s="12">
        <v>56.929650000000002</v>
      </c>
      <c r="CG85" s="12">
        <v>-121.61212999999999</v>
      </c>
    </row>
    <row r="86" spans="1:85">
      <c r="A86" s="12">
        <v>88</v>
      </c>
      <c r="B86" s="12" t="s">
        <v>1405</v>
      </c>
      <c r="C86" s="12" t="s">
        <v>292</v>
      </c>
      <c r="D86" s="12" t="s">
        <v>74</v>
      </c>
      <c r="E86" s="12" t="s">
        <v>89</v>
      </c>
      <c r="F86" s="12" t="s">
        <v>1289</v>
      </c>
      <c r="G86" s="12" t="s">
        <v>1402</v>
      </c>
      <c r="H86" s="12" t="s">
        <v>293</v>
      </c>
      <c r="I86" s="12" t="s">
        <v>291</v>
      </c>
      <c r="J86" s="14">
        <v>44945</v>
      </c>
      <c r="K86" s="12" t="s">
        <v>295</v>
      </c>
      <c r="L86" s="12" t="s">
        <v>77</v>
      </c>
      <c r="O86" s="12" t="s">
        <v>78</v>
      </c>
      <c r="P86" s="12">
        <v>9.15</v>
      </c>
      <c r="Q86" s="12">
        <v>34364.261168384881</v>
      </c>
      <c r="R86" s="12">
        <v>63.6</v>
      </c>
      <c r="S86" s="12">
        <v>17</v>
      </c>
      <c r="T86" s="12">
        <v>10560</v>
      </c>
      <c r="U86" s="12">
        <v>296</v>
      </c>
      <c r="W86" s="12">
        <v>922.8</v>
      </c>
      <c r="X86" s="12">
        <v>13400</v>
      </c>
      <c r="Y86" s="12">
        <v>50</v>
      </c>
      <c r="AB86" s="12">
        <v>758</v>
      </c>
      <c r="AC86" s="12">
        <v>3029.7</v>
      </c>
      <c r="AD86" s="12">
        <v>0</v>
      </c>
      <c r="AE86" s="12">
        <v>1310</v>
      </c>
      <c r="AF86" s="12">
        <v>1310</v>
      </c>
      <c r="AG86" s="12">
        <v>0</v>
      </c>
      <c r="AH86" s="12">
        <v>399.39024390243907</v>
      </c>
      <c r="AI86" s="12">
        <v>399.39024390243907</v>
      </c>
      <c r="AJ86" s="12">
        <v>3746.67</v>
      </c>
      <c r="AK86" s="12">
        <v>228.8152</v>
      </c>
      <c r="AL86" s="12">
        <v>0</v>
      </c>
      <c r="AM86" s="12">
        <v>27507</v>
      </c>
      <c r="AO86" s="12" t="s">
        <v>246</v>
      </c>
      <c r="AP86" s="12" t="s">
        <v>191</v>
      </c>
      <c r="AQ86" s="12" t="s">
        <v>190</v>
      </c>
      <c r="AR86" s="12">
        <v>0.23</v>
      </c>
      <c r="AS86" s="12" t="s">
        <v>80</v>
      </c>
      <c r="AT86" s="12">
        <v>36.5</v>
      </c>
      <c r="AU86" s="12" t="s">
        <v>80</v>
      </c>
      <c r="AV86" s="12" t="s">
        <v>80</v>
      </c>
      <c r="AW86" s="12" t="s">
        <v>81</v>
      </c>
      <c r="AX86" s="12" t="s">
        <v>81</v>
      </c>
      <c r="AY86" s="12" t="s">
        <v>246</v>
      </c>
      <c r="AZ86" s="12">
        <v>19.7</v>
      </c>
      <c r="BA86" s="12" t="s">
        <v>81</v>
      </c>
      <c r="BB86" s="12" t="s">
        <v>79</v>
      </c>
      <c r="BC86" s="12" t="s">
        <v>246</v>
      </c>
      <c r="BD86" s="12">
        <v>51.3</v>
      </c>
      <c r="BE86" s="12" t="s">
        <v>79</v>
      </c>
      <c r="BF86" s="12">
        <v>47.6</v>
      </c>
      <c r="BG86" s="12" t="s">
        <v>79</v>
      </c>
      <c r="BH86" s="12" t="s">
        <v>248</v>
      </c>
      <c r="BI86" s="12" t="s">
        <v>196</v>
      </c>
      <c r="BJ86" s="12" t="s">
        <v>84</v>
      </c>
      <c r="BK86" s="12" t="s">
        <v>249</v>
      </c>
      <c r="BL86" s="12">
        <v>429</v>
      </c>
      <c r="BM86" s="12">
        <v>459.33</v>
      </c>
      <c r="BN86" s="12">
        <v>7.57</v>
      </c>
      <c r="BO86" s="12">
        <v>3.17</v>
      </c>
      <c r="BP86" s="12">
        <v>1.4</v>
      </c>
      <c r="BQ86" s="12">
        <v>377.97</v>
      </c>
      <c r="BR86" s="15">
        <f t="shared" si="14"/>
        <v>8.9392985868756797E-2</v>
      </c>
      <c r="BS86" s="12">
        <v>49.65</v>
      </c>
      <c r="BT86" s="12">
        <v>19.21</v>
      </c>
      <c r="BU86" s="12">
        <v>25.26</v>
      </c>
      <c r="BV86" s="12">
        <v>9.1999999999999993</v>
      </c>
      <c r="BW86" s="12">
        <v>471.47</v>
      </c>
      <c r="BX86" s="12">
        <v>472.09</v>
      </c>
      <c r="BY86" s="12">
        <v>1</v>
      </c>
      <c r="BZ86" s="12">
        <v>27507</v>
      </c>
      <c r="CA86" s="12">
        <v>1.22</v>
      </c>
      <c r="CB86" s="12">
        <v>0.02</v>
      </c>
      <c r="CC86" s="12" t="s">
        <v>291</v>
      </c>
      <c r="CD86" s="12" t="s">
        <v>1410</v>
      </c>
      <c r="CE86" s="12">
        <v>804</v>
      </c>
      <c r="CF86" s="12">
        <v>56.929650000000002</v>
      </c>
      <c r="CG86" s="12">
        <v>-121.61212999999999</v>
      </c>
    </row>
    <row r="87" spans="1:85">
      <c r="A87" s="12">
        <v>89</v>
      </c>
      <c r="B87" s="12" t="s">
        <v>1405</v>
      </c>
      <c r="C87" s="12" t="s">
        <v>292</v>
      </c>
      <c r="D87" s="12" t="s">
        <v>74</v>
      </c>
      <c r="F87" s="12" t="s">
        <v>1289</v>
      </c>
      <c r="G87" s="12" t="s">
        <v>1402</v>
      </c>
      <c r="H87" s="12" t="s">
        <v>293</v>
      </c>
      <c r="I87" s="12" t="s">
        <v>296</v>
      </c>
      <c r="J87" s="14">
        <v>44945</v>
      </c>
      <c r="K87" s="12" t="s">
        <v>297</v>
      </c>
      <c r="L87" s="12" t="s">
        <v>77</v>
      </c>
      <c r="O87" s="12" t="s">
        <v>78</v>
      </c>
      <c r="P87" s="12">
        <v>9.23</v>
      </c>
      <c r="Q87" s="12">
        <v>28735.632183908048</v>
      </c>
      <c r="R87" s="12">
        <v>47.6</v>
      </c>
      <c r="S87" s="12">
        <v>19</v>
      </c>
      <c r="T87" s="12">
        <v>8988</v>
      </c>
      <c r="U87" s="12">
        <v>232</v>
      </c>
      <c r="W87" s="12">
        <v>920.4</v>
      </c>
      <c r="X87" s="12">
        <v>10200</v>
      </c>
      <c r="Y87" s="12">
        <v>50</v>
      </c>
      <c r="AB87" s="12">
        <v>948</v>
      </c>
      <c r="AC87" s="12">
        <v>3416</v>
      </c>
      <c r="AD87" s="12">
        <v>0</v>
      </c>
      <c r="AE87" s="12">
        <v>953</v>
      </c>
      <c r="AF87" s="12">
        <v>953</v>
      </c>
      <c r="AG87" s="12">
        <v>0</v>
      </c>
      <c r="AH87" s="12">
        <v>290.54878048780489</v>
      </c>
      <c r="AI87" s="12">
        <v>290.54878048780489</v>
      </c>
      <c r="AJ87" s="12">
        <v>4380</v>
      </c>
      <c r="AK87" s="12">
        <v>197.0992</v>
      </c>
      <c r="AL87" s="12">
        <v>0</v>
      </c>
      <c r="AM87" s="12">
        <v>23035</v>
      </c>
      <c r="AO87" s="12" t="s">
        <v>246</v>
      </c>
      <c r="AP87" s="12" t="s">
        <v>191</v>
      </c>
      <c r="AQ87" s="12" t="s">
        <v>190</v>
      </c>
      <c r="AS87" s="12" t="s">
        <v>80</v>
      </c>
      <c r="AT87" s="12">
        <v>37</v>
      </c>
      <c r="AU87" s="12" t="s">
        <v>80</v>
      </c>
      <c r="AV87" s="12" t="s">
        <v>80</v>
      </c>
      <c r="AW87" s="12" t="s">
        <v>81</v>
      </c>
      <c r="AX87" s="12" t="s">
        <v>81</v>
      </c>
      <c r="AY87" s="12" t="s">
        <v>246</v>
      </c>
      <c r="AZ87" s="12">
        <v>19.8</v>
      </c>
      <c r="BA87" s="12" t="s">
        <v>81</v>
      </c>
      <c r="BB87" s="12" t="s">
        <v>79</v>
      </c>
      <c r="BC87" s="12" t="s">
        <v>246</v>
      </c>
      <c r="BD87" s="12">
        <v>51.6</v>
      </c>
      <c r="BE87" s="12" t="s">
        <v>79</v>
      </c>
      <c r="BF87" s="12">
        <v>31.2</v>
      </c>
      <c r="BG87" s="12" t="s">
        <v>79</v>
      </c>
      <c r="BH87" s="12" t="s">
        <v>248</v>
      </c>
      <c r="BI87" s="12" t="s">
        <v>277</v>
      </c>
      <c r="BJ87" s="12" t="s">
        <v>84</v>
      </c>
      <c r="BK87" s="12" t="s">
        <v>249</v>
      </c>
      <c r="BL87" s="12">
        <v>357</v>
      </c>
      <c r="BM87" s="12">
        <v>390.95</v>
      </c>
      <c r="BN87" s="12">
        <v>5.93</v>
      </c>
      <c r="BO87" s="12">
        <v>2.38</v>
      </c>
      <c r="BP87" s="12">
        <v>1.56</v>
      </c>
      <c r="BQ87" s="12">
        <v>287.7</v>
      </c>
      <c r="BR87" s="15">
        <f t="shared" si="14"/>
        <v>8.9392985868756797E-2</v>
      </c>
      <c r="BS87" s="12">
        <v>55.98</v>
      </c>
      <c r="BT87" s="12">
        <v>19.16</v>
      </c>
      <c r="BU87" s="12">
        <v>31.6</v>
      </c>
      <c r="BV87" s="12">
        <v>9.1999999999999993</v>
      </c>
      <c r="BW87" s="12">
        <v>400.82</v>
      </c>
      <c r="BX87" s="12">
        <v>394.44</v>
      </c>
      <c r="BY87" s="12">
        <v>1.02</v>
      </c>
      <c r="BZ87" s="12">
        <v>23035</v>
      </c>
      <c r="CA87" s="12">
        <v>1.36</v>
      </c>
      <c r="CB87" s="12">
        <v>2.1000000000000001E-2</v>
      </c>
      <c r="CC87" s="12" t="s">
        <v>296</v>
      </c>
      <c r="CD87" s="12" t="s">
        <v>1411</v>
      </c>
      <c r="CE87" s="12">
        <v>834.7</v>
      </c>
      <c r="CF87" s="12">
        <v>56.932400000000001</v>
      </c>
      <c r="CG87" s="12">
        <v>-121.66166</v>
      </c>
    </row>
    <row r="88" spans="1:85">
      <c r="A88" s="12">
        <v>90</v>
      </c>
      <c r="B88" s="12" t="s">
        <v>1405</v>
      </c>
      <c r="C88" s="12" t="s">
        <v>292</v>
      </c>
      <c r="D88" s="12" t="s">
        <v>74</v>
      </c>
      <c r="E88" s="12" t="s">
        <v>89</v>
      </c>
      <c r="F88" s="12" t="s">
        <v>1289</v>
      </c>
      <c r="G88" s="12" t="s">
        <v>1402</v>
      </c>
      <c r="H88" s="12" t="s">
        <v>293</v>
      </c>
      <c r="I88" s="12" t="s">
        <v>296</v>
      </c>
      <c r="J88" s="14">
        <v>44945</v>
      </c>
      <c r="K88" s="12" t="s">
        <v>298</v>
      </c>
      <c r="L88" s="12" t="s">
        <v>77</v>
      </c>
      <c r="O88" s="12" t="s">
        <v>78</v>
      </c>
      <c r="P88" s="12">
        <v>9.26</v>
      </c>
      <c r="Q88" s="12">
        <v>29239.766081871341</v>
      </c>
      <c r="R88" s="12">
        <v>33.4</v>
      </c>
      <c r="S88" s="12">
        <v>18.5</v>
      </c>
      <c r="T88" s="12">
        <v>8966</v>
      </c>
      <c r="U88" s="12">
        <v>230</v>
      </c>
      <c r="W88" s="12">
        <v>900.5</v>
      </c>
      <c r="X88" s="12">
        <v>10300</v>
      </c>
      <c r="Y88" s="12">
        <v>63</v>
      </c>
      <c r="AB88" s="12">
        <v>994</v>
      </c>
      <c r="AC88" s="12">
        <v>3123.2</v>
      </c>
      <c r="AD88" s="12">
        <v>0</v>
      </c>
      <c r="AE88" s="12">
        <v>1160</v>
      </c>
      <c r="AF88" s="12">
        <v>1160</v>
      </c>
      <c r="AG88" s="12">
        <v>0</v>
      </c>
      <c r="AH88" s="12">
        <v>353.65853658536588</v>
      </c>
      <c r="AI88" s="12">
        <v>353.65853658536588</v>
      </c>
      <c r="AJ88" s="12">
        <v>4216.67</v>
      </c>
      <c r="AK88" s="12">
        <v>159.58280000000002</v>
      </c>
      <c r="AL88" s="12">
        <v>0</v>
      </c>
      <c r="AM88" s="12">
        <v>22978</v>
      </c>
      <c r="AO88" s="12" t="s">
        <v>246</v>
      </c>
      <c r="AP88" s="12" t="s">
        <v>191</v>
      </c>
      <c r="AQ88" s="12" t="s">
        <v>190</v>
      </c>
      <c r="AS88" s="12" t="s">
        <v>80</v>
      </c>
      <c r="AT88" s="12">
        <v>37.4</v>
      </c>
      <c r="AU88" s="12" t="s">
        <v>80</v>
      </c>
      <c r="AV88" s="12" t="s">
        <v>80</v>
      </c>
      <c r="AW88" s="12" t="s">
        <v>81</v>
      </c>
      <c r="AX88" s="12" t="s">
        <v>81</v>
      </c>
      <c r="AY88" s="12" t="s">
        <v>246</v>
      </c>
      <c r="AZ88" s="12">
        <v>19.5</v>
      </c>
      <c r="BA88" s="12" t="s">
        <v>81</v>
      </c>
      <c r="BB88" s="12" t="s">
        <v>79</v>
      </c>
      <c r="BC88" s="12" t="s">
        <v>246</v>
      </c>
      <c r="BD88" s="12">
        <v>51.6</v>
      </c>
      <c r="BE88" s="12" t="s">
        <v>79</v>
      </c>
      <c r="BF88" s="12">
        <v>30.1</v>
      </c>
      <c r="BG88" s="12" t="s">
        <v>79</v>
      </c>
      <c r="BH88" s="12" t="s">
        <v>248</v>
      </c>
      <c r="BI88" s="12" t="s">
        <v>277</v>
      </c>
      <c r="BJ88" s="12" t="s">
        <v>84</v>
      </c>
      <c r="BK88" s="12" t="s">
        <v>249</v>
      </c>
      <c r="BL88" s="12">
        <v>358</v>
      </c>
      <c r="BM88" s="12">
        <v>390</v>
      </c>
      <c r="BN88" s="12">
        <v>5.88</v>
      </c>
      <c r="BO88" s="12">
        <v>1.67</v>
      </c>
      <c r="BP88" s="12">
        <v>1.52</v>
      </c>
      <c r="BQ88" s="12">
        <v>290.52999999999997</v>
      </c>
      <c r="BR88" s="15">
        <f t="shared" si="14"/>
        <v>0.11263516219463357</v>
      </c>
      <c r="BS88" s="12">
        <v>51.19</v>
      </c>
      <c r="BT88" s="12">
        <v>18.75</v>
      </c>
      <c r="BU88" s="12">
        <v>33.130000000000003</v>
      </c>
      <c r="BV88" s="12">
        <v>9.3000000000000007</v>
      </c>
      <c r="BW88" s="12">
        <v>399.07</v>
      </c>
      <c r="BX88" s="12">
        <v>393.6</v>
      </c>
      <c r="BY88" s="12">
        <v>1.01</v>
      </c>
      <c r="BZ88" s="12">
        <v>22978</v>
      </c>
      <c r="CA88" s="12">
        <v>1.34</v>
      </c>
      <c r="CB88" s="12">
        <v>2.1999999999999999E-2</v>
      </c>
      <c r="CC88" s="12" t="s">
        <v>296</v>
      </c>
      <c r="CD88" s="12" t="s">
        <v>1411</v>
      </c>
      <c r="CE88" s="12">
        <v>834.7</v>
      </c>
      <c r="CF88" s="12">
        <v>56.932400000000001</v>
      </c>
      <c r="CG88" s="12">
        <v>-121.66166</v>
      </c>
    </row>
    <row r="89" spans="1:85">
      <c r="A89" s="12">
        <v>91</v>
      </c>
      <c r="B89" s="12" t="s">
        <v>1405</v>
      </c>
      <c r="C89" s="12" t="s">
        <v>292</v>
      </c>
      <c r="D89" s="12" t="s">
        <v>74</v>
      </c>
      <c r="F89" s="12" t="s">
        <v>1289</v>
      </c>
      <c r="G89" s="12" t="s">
        <v>1402</v>
      </c>
      <c r="H89" s="12" t="s">
        <v>293</v>
      </c>
      <c r="I89" s="12" t="s">
        <v>299</v>
      </c>
      <c r="J89" s="14">
        <v>44945</v>
      </c>
      <c r="K89" s="12" t="s">
        <v>300</v>
      </c>
      <c r="L89" s="12" t="s">
        <v>77</v>
      </c>
      <c r="O89" s="12" t="s">
        <v>78</v>
      </c>
      <c r="P89" s="12">
        <v>9.2899999999999991</v>
      </c>
      <c r="Q89" s="12">
        <v>27855.153203342619</v>
      </c>
      <c r="R89" s="12">
        <v>41</v>
      </c>
      <c r="S89" s="12">
        <v>15.1</v>
      </c>
      <c r="T89" s="12">
        <v>8851</v>
      </c>
      <c r="U89" s="12">
        <v>234</v>
      </c>
      <c r="W89" s="12">
        <v>758.7</v>
      </c>
      <c r="X89" s="12">
        <v>9490</v>
      </c>
      <c r="Y89" s="12">
        <v>115</v>
      </c>
      <c r="AA89" s="12">
        <v>7.0000000000000007E-2</v>
      </c>
      <c r="AB89" s="12">
        <v>1050</v>
      </c>
      <c r="AC89" s="12">
        <v>3115.1</v>
      </c>
      <c r="AD89" s="12">
        <v>0</v>
      </c>
      <c r="AE89" s="12">
        <v>991</v>
      </c>
      <c r="AF89" s="12">
        <v>991</v>
      </c>
      <c r="AG89" s="12">
        <v>0</v>
      </c>
      <c r="AH89" s="12">
        <v>302.13414634146341</v>
      </c>
      <c r="AI89" s="12">
        <v>302.13414634146341</v>
      </c>
      <c r="AJ89" s="12">
        <v>4303.33</v>
      </c>
      <c r="AK89" s="12">
        <v>164.55879999999999</v>
      </c>
      <c r="AL89" s="12">
        <v>0</v>
      </c>
      <c r="AM89" s="12">
        <v>21971</v>
      </c>
      <c r="AO89" s="12" t="s">
        <v>246</v>
      </c>
      <c r="AP89" s="12" t="s">
        <v>191</v>
      </c>
      <c r="AQ89" s="12" t="s">
        <v>190</v>
      </c>
      <c r="AS89" s="12" t="s">
        <v>80</v>
      </c>
      <c r="AT89" s="12">
        <v>34.6</v>
      </c>
      <c r="AU89" s="12" t="s">
        <v>80</v>
      </c>
      <c r="AV89" s="12" t="s">
        <v>80</v>
      </c>
      <c r="AW89" s="12" t="s">
        <v>81</v>
      </c>
      <c r="AX89" s="12" t="s">
        <v>81</v>
      </c>
      <c r="AY89" s="12" t="s">
        <v>246</v>
      </c>
      <c r="AZ89" s="12">
        <v>17.7</v>
      </c>
      <c r="BA89" s="12" t="s">
        <v>81</v>
      </c>
      <c r="BB89" s="12" t="s">
        <v>79</v>
      </c>
      <c r="BC89" s="12" t="s">
        <v>246</v>
      </c>
      <c r="BD89" s="12">
        <v>51.2</v>
      </c>
      <c r="BE89" s="12" t="s">
        <v>79</v>
      </c>
      <c r="BF89" s="12">
        <v>33.6</v>
      </c>
      <c r="BG89" s="12" t="s">
        <v>79</v>
      </c>
      <c r="BH89" s="12" t="s">
        <v>248</v>
      </c>
      <c r="BI89" s="12" t="s">
        <v>277</v>
      </c>
      <c r="BJ89" s="12" t="s">
        <v>84</v>
      </c>
      <c r="BK89" s="12" t="s">
        <v>249</v>
      </c>
      <c r="BL89" s="12">
        <v>605</v>
      </c>
      <c r="BM89" s="12">
        <v>384.99</v>
      </c>
      <c r="BN89" s="12">
        <v>5.98</v>
      </c>
      <c r="BO89" s="12">
        <v>2.0499999999999998</v>
      </c>
      <c r="BP89" s="12">
        <v>1.24</v>
      </c>
      <c r="BQ89" s="12">
        <v>267.68</v>
      </c>
      <c r="BR89" s="15">
        <f t="shared" si="14"/>
        <v>0.20560386749814064</v>
      </c>
      <c r="BS89" s="12">
        <v>51.05</v>
      </c>
      <c r="BT89" s="12">
        <v>15.8</v>
      </c>
      <c r="BU89" s="12">
        <v>34.99</v>
      </c>
      <c r="BV89" s="12">
        <v>9.3000000000000007</v>
      </c>
      <c r="BW89" s="12">
        <v>394.26</v>
      </c>
      <c r="BX89" s="12">
        <v>369.52</v>
      </c>
      <c r="BY89" s="12">
        <v>1.07</v>
      </c>
      <c r="BZ89" s="12">
        <v>21971</v>
      </c>
      <c r="CA89" s="12">
        <v>1.44</v>
      </c>
      <c r="CB89" s="12">
        <v>1.9E-2</v>
      </c>
      <c r="CC89" s="12" t="s">
        <v>299</v>
      </c>
      <c r="CD89" s="12" t="s">
        <v>1412</v>
      </c>
      <c r="CE89" s="12">
        <v>832.7</v>
      </c>
      <c r="CF89" s="12">
        <v>56.96557</v>
      </c>
      <c r="CG89" s="12">
        <v>-121.62831</v>
      </c>
    </row>
    <row r="90" spans="1:85">
      <c r="A90" s="12">
        <v>92</v>
      </c>
      <c r="B90" s="12" t="s">
        <v>1405</v>
      </c>
      <c r="C90" s="12" t="s">
        <v>292</v>
      </c>
      <c r="D90" s="12" t="s">
        <v>74</v>
      </c>
      <c r="E90" s="12" t="s">
        <v>89</v>
      </c>
      <c r="F90" s="12" t="s">
        <v>1289</v>
      </c>
      <c r="G90" s="12" t="s">
        <v>1402</v>
      </c>
      <c r="H90" s="12" t="s">
        <v>293</v>
      </c>
      <c r="I90" s="12" t="s">
        <v>299</v>
      </c>
      <c r="J90" s="14">
        <v>44945</v>
      </c>
      <c r="K90" s="12" t="s">
        <v>1413</v>
      </c>
      <c r="L90" s="12" t="s">
        <v>77</v>
      </c>
      <c r="O90" s="12" t="s">
        <v>78</v>
      </c>
      <c r="P90" s="12">
        <v>9.2799999999999994</v>
      </c>
      <c r="Q90" s="12">
        <v>27855.153203342619</v>
      </c>
      <c r="R90" s="12">
        <v>39</v>
      </c>
      <c r="S90" s="12">
        <v>14.8</v>
      </c>
      <c r="T90" s="12">
        <v>9074</v>
      </c>
      <c r="U90" s="12">
        <v>239</v>
      </c>
      <c r="W90" s="12">
        <v>680.1</v>
      </c>
      <c r="X90" s="12">
        <v>9140</v>
      </c>
      <c r="Y90" s="12">
        <v>51</v>
      </c>
      <c r="AA90" s="12">
        <v>0.08</v>
      </c>
      <c r="AB90" s="12">
        <v>1042</v>
      </c>
      <c r="AC90" s="12">
        <v>3143.5</v>
      </c>
      <c r="AD90" s="12">
        <v>0</v>
      </c>
      <c r="AE90" s="12">
        <v>1260</v>
      </c>
      <c r="AF90" s="12">
        <v>1260</v>
      </c>
      <c r="AG90" s="12">
        <v>0</v>
      </c>
      <c r="AH90" s="12">
        <v>384.14634146341467</v>
      </c>
      <c r="AI90" s="12">
        <v>384.14634146341467</v>
      </c>
      <c r="AJ90" s="12">
        <v>4313.33</v>
      </c>
      <c r="AK90" s="12">
        <v>158.32940000000002</v>
      </c>
      <c r="AL90" s="12">
        <v>0</v>
      </c>
      <c r="AM90" s="12">
        <v>21774</v>
      </c>
      <c r="AO90" s="12" t="s">
        <v>246</v>
      </c>
      <c r="AP90" s="12" t="s">
        <v>191</v>
      </c>
      <c r="AQ90" s="12" t="s">
        <v>190</v>
      </c>
      <c r="AR90" s="12">
        <v>0.41</v>
      </c>
      <c r="AS90" s="12" t="s">
        <v>80</v>
      </c>
      <c r="AT90" s="12">
        <v>34.4</v>
      </c>
      <c r="AU90" s="12" t="s">
        <v>80</v>
      </c>
      <c r="AV90" s="12" t="s">
        <v>80</v>
      </c>
      <c r="AW90" s="12" t="s">
        <v>81</v>
      </c>
      <c r="AX90" s="12" t="s">
        <v>81</v>
      </c>
      <c r="AY90" s="12" t="s">
        <v>246</v>
      </c>
      <c r="AZ90" s="12">
        <v>17.399999999999999</v>
      </c>
      <c r="BA90" s="12" t="s">
        <v>81</v>
      </c>
      <c r="BB90" s="12" t="s">
        <v>79</v>
      </c>
      <c r="BC90" s="12" t="s">
        <v>246</v>
      </c>
      <c r="BD90" s="12">
        <v>51.5</v>
      </c>
      <c r="BE90" s="12" t="s">
        <v>79</v>
      </c>
      <c r="BF90" s="12">
        <v>33.299999999999997</v>
      </c>
      <c r="BG90" s="12" t="s">
        <v>79</v>
      </c>
      <c r="BH90" s="12" t="s">
        <v>248</v>
      </c>
      <c r="BI90" s="12" t="s">
        <v>277</v>
      </c>
      <c r="BJ90" s="12" t="s">
        <v>84</v>
      </c>
      <c r="BK90" s="12" t="s">
        <v>249</v>
      </c>
      <c r="BL90" s="12">
        <v>646</v>
      </c>
      <c r="BM90" s="12">
        <v>394.69</v>
      </c>
      <c r="BN90" s="12">
        <v>6.11</v>
      </c>
      <c r="BO90" s="12">
        <v>1.95</v>
      </c>
      <c r="BP90" s="12">
        <v>1.22</v>
      </c>
      <c r="BQ90" s="12">
        <v>257.81</v>
      </c>
      <c r="BR90" s="15">
        <f t="shared" si="14"/>
        <v>9.1180845586131931E-2</v>
      </c>
      <c r="BS90" s="12">
        <v>51.52</v>
      </c>
      <c r="BT90" s="12">
        <v>14.16</v>
      </c>
      <c r="BU90" s="12">
        <v>34.729999999999997</v>
      </c>
      <c r="BV90" s="12">
        <v>9.3000000000000007</v>
      </c>
      <c r="BW90" s="12">
        <v>403.97</v>
      </c>
      <c r="BX90" s="12">
        <v>358.22</v>
      </c>
      <c r="BY90" s="12">
        <v>1.1299999999999999</v>
      </c>
      <c r="BZ90" s="12">
        <v>21774</v>
      </c>
      <c r="CA90" s="12">
        <v>1.53</v>
      </c>
      <c r="CB90" s="12">
        <v>1.9E-2</v>
      </c>
      <c r="CC90" s="12" t="s">
        <v>299</v>
      </c>
      <c r="CD90" s="12" t="s">
        <v>1412</v>
      </c>
      <c r="CE90" s="12">
        <v>832.7</v>
      </c>
      <c r="CF90" s="12">
        <v>56.96557</v>
      </c>
      <c r="CG90" s="12">
        <v>-121.62831</v>
      </c>
    </row>
    <row r="91" spans="1:85">
      <c r="A91" s="12">
        <v>93</v>
      </c>
      <c r="B91" s="12" t="s">
        <v>1405</v>
      </c>
      <c r="C91" s="12" t="s">
        <v>292</v>
      </c>
      <c r="D91" s="12" t="s">
        <v>74</v>
      </c>
      <c r="F91" s="12" t="s">
        <v>1289</v>
      </c>
      <c r="G91" s="12" t="s">
        <v>1402</v>
      </c>
      <c r="H91" s="12" t="s">
        <v>293</v>
      </c>
      <c r="I91" s="12" t="s">
        <v>1414</v>
      </c>
      <c r="J91" s="14">
        <v>44945</v>
      </c>
      <c r="K91" s="12" t="s">
        <v>1415</v>
      </c>
      <c r="L91" s="12" t="s">
        <v>77</v>
      </c>
      <c r="O91" s="12" t="s">
        <v>78</v>
      </c>
      <c r="P91" s="12">
        <v>9.2899999999999991</v>
      </c>
      <c r="Q91" s="12">
        <v>28328.611898016999</v>
      </c>
      <c r="R91" s="12">
        <v>49.1</v>
      </c>
      <c r="S91" s="12">
        <v>17.600000000000001</v>
      </c>
      <c r="T91" s="12">
        <v>9820</v>
      </c>
      <c r="U91" s="12">
        <v>279</v>
      </c>
      <c r="W91" s="12">
        <v>586.6</v>
      </c>
      <c r="X91" s="12">
        <v>10000</v>
      </c>
      <c r="Y91" s="12">
        <v>37</v>
      </c>
      <c r="AB91" s="12">
        <v>962</v>
      </c>
      <c r="AC91" s="12">
        <v>3564.4</v>
      </c>
      <c r="AD91" s="12">
        <v>0</v>
      </c>
      <c r="AE91" s="12">
        <v>1200</v>
      </c>
      <c r="AF91" s="12">
        <v>1200</v>
      </c>
      <c r="AG91" s="12">
        <v>0</v>
      </c>
      <c r="AH91" s="12">
        <v>365.85365853658539</v>
      </c>
      <c r="AI91" s="12">
        <v>365.85365853658539</v>
      </c>
      <c r="AJ91" s="12">
        <v>4525</v>
      </c>
      <c r="AK91" s="12">
        <v>195.0795</v>
      </c>
      <c r="AL91" s="12">
        <v>0</v>
      </c>
      <c r="AM91" s="12">
        <v>23467</v>
      </c>
      <c r="AO91" s="12" t="s">
        <v>246</v>
      </c>
      <c r="AP91" s="12" t="s">
        <v>191</v>
      </c>
      <c r="AQ91" s="12" t="s">
        <v>190</v>
      </c>
      <c r="AR91" s="12">
        <v>0.38</v>
      </c>
      <c r="AS91" s="12" t="s">
        <v>80</v>
      </c>
      <c r="AT91" s="12">
        <v>35.200000000000003</v>
      </c>
      <c r="AU91" s="12" t="s">
        <v>80</v>
      </c>
      <c r="AV91" s="12" t="s">
        <v>80</v>
      </c>
      <c r="AW91" s="12" t="s">
        <v>81</v>
      </c>
      <c r="AX91" s="12" t="s">
        <v>81</v>
      </c>
      <c r="AY91" s="12" t="s">
        <v>246</v>
      </c>
      <c r="AZ91" s="12">
        <v>18.8</v>
      </c>
      <c r="BA91" s="12" t="s">
        <v>81</v>
      </c>
      <c r="BB91" s="12" t="s">
        <v>79</v>
      </c>
      <c r="BC91" s="12" t="s">
        <v>246</v>
      </c>
      <c r="BD91" s="12">
        <v>52.6</v>
      </c>
      <c r="BE91" s="12" t="s">
        <v>79</v>
      </c>
      <c r="BF91" s="12">
        <v>38</v>
      </c>
      <c r="BG91" s="12" t="s">
        <v>79</v>
      </c>
      <c r="BH91" s="12" t="s">
        <v>248</v>
      </c>
      <c r="BI91" s="12" t="s">
        <v>277</v>
      </c>
      <c r="BJ91" s="12" t="s">
        <v>84</v>
      </c>
      <c r="BK91" s="12" t="s">
        <v>249</v>
      </c>
      <c r="BL91" s="12">
        <v>443</v>
      </c>
      <c r="BM91" s="12">
        <v>427.14</v>
      </c>
      <c r="BN91" s="12">
        <v>7.14</v>
      </c>
      <c r="BO91" s="12">
        <v>2.4500000000000002</v>
      </c>
      <c r="BP91" s="12">
        <v>1.45</v>
      </c>
      <c r="BQ91" s="12">
        <v>282.06</v>
      </c>
      <c r="BR91" s="15">
        <f t="shared" si="14"/>
        <v>6.6150809542880024E-2</v>
      </c>
      <c r="BS91" s="12">
        <v>58.42</v>
      </c>
      <c r="BT91" s="12">
        <v>12.21</v>
      </c>
      <c r="BU91" s="12">
        <v>32.06</v>
      </c>
      <c r="BV91" s="12">
        <v>9.3000000000000007</v>
      </c>
      <c r="BW91" s="12">
        <v>438.18</v>
      </c>
      <c r="BX91" s="12">
        <v>384.75</v>
      </c>
      <c r="BY91" s="12">
        <v>1.1399999999999999</v>
      </c>
      <c r="BZ91" s="12">
        <v>23467</v>
      </c>
      <c r="CA91" s="12">
        <v>1.51</v>
      </c>
      <c r="CB91" s="12">
        <v>2.1000000000000001E-2</v>
      </c>
      <c r="CC91" s="12" t="s">
        <v>1414</v>
      </c>
      <c r="CD91" s="12" t="s">
        <v>1416</v>
      </c>
      <c r="CE91" s="12">
        <v>860.8</v>
      </c>
      <c r="CF91" s="12">
        <v>56.959240000000001</v>
      </c>
      <c r="CG91" s="12">
        <v>-121.67189999999999</v>
      </c>
    </row>
    <row r="92" spans="1:85">
      <c r="A92" s="12">
        <v>94</v>
      </c>
      <c r="B92" s="12" t="s">
        <v>1417</v>
      </c>
      <c r="C92" s="12" t="s">
        <v>302</v>
      </c>
      <c r="D92" s="12" t="s">
        <v>832</v>
      </c>
      <c r="F92" s="12" t="s">
        <v>1289</v>
      </c>
      <c r="G92" s="12" t="s">
        <v>1402</v>
      </c>
      <c r="H92" s="12" t="s">
        <v>304</v>
      </c>
      <c r="I92" s="12" t="s">
        <v>301</v>
      </c>
      <c r="J92" s="14">
        <v>44957</v>
      </c>
      <c r="K92" s="12" t="s">
        <v>305</v>
      </c>
      <c r="L92" s="12" t="s">
        <v>77</v>
      </c>
      <c r="O92" s="12" t="s">
        <v>78</v>
      </c>
      <c r="P92" s="12">
        <v>7.62</v>
      </c>
      <c r="Q92" s="12">
        <v>40322.580645161288</v>
      </c>
      <c r="R92" s="12">
        <v>916</v>
      </c>
      <c r="S92" s="12">
        <v>191</v>
      </c>
      <c r="T92" s="12">
        <v>11700</v>
      </c>
      <c r="U92" s="12">
        <v>289</v>
      </c>
      <c r="V92" s="12">
        <v>21.2</v>
      </c>
      <c r="W92" s="12">
        <v>22.8</v>
      </c>
      <c r="X92" s="12">
        <v>20600</v>
      </c>
      <c r="Y92" s="12">
        <v>35</v>
      </c>
      <c r="AA92" s="12">
        <v>0.48099999999999998</v>
      </c>
      <c r="AB92" s="12">
        <v>0</v>
      </c>
      <c r="AC92" s="12">
        <v>382.3</v>
      </c>
      <c r="AD92" s="12">
        <v>5</v>
      </c>
      <c r="AE92" s="12">
        <v>0</v>
      </c>
      <c r="AF92" s="12">
        <v>5</v>
      </c>
      <c r="AG92" s="12">
        <v>1.1286681715575622</v>
      </c>
      <c r="AH92" s="12">
        <v>0</v>
      </c>
      <c r="AI92" s="12">
        <v>1.1286681715575622</v>
      </c>
      <c r="AJ92" s="12">
        <v>313.33</v>
      </c>
      <c r="AK92" s="12">
        <v>3073.79</v>
      </c>
      <c r="AL92" s="12">
        <v>0</v>
      </c>
      <c r="AM92" s="9">
        <v>33906</v>
      </c>
      <c r="AN92" s="9" t="s">
        <v>1303</v>
      </c>
      <c r="AO92" s="12" t="s">
        <v>79</v>
      </c>
      <c r="AP92" s="12" t="s">
        <v>80</v>
      </c>
      <c r="AQ92" s="12" t="s">
        <v>81</v>
      </c>
      <c r="AR92" s="12">
        <v>11.3</v>
      </c>
      <c r="AS92" s="12" t="s">
        <v>82</v>
      </c>
      <c r="AT92" s="12">
        <v>6.42</v>
      </c>
      <c r="AU92" s="12" t="s">
        <v>82</v>
      </c>
      <c r="AV92" s="12" t="s">
        <v>82</v>
      </c>
      <c r="AW92" s="12" t="s">
        <v>83</v>
      </c>
      <c r="AX92" s="12" t="s">
        <v>83</v>
      </c>
      <c r="AY92" s="12" t="s">
        <v>79</v>
      </c>
      <c r="AZ92" s="12">
        <v>16.399999999999999</v>
      </c>
      <c r="BA92" s="12" t="s">
        <v>83</v>
      </c>
      <c r="BB92" s="12" t="s">
        <v>84</v>
      </c>
      <c r="BC92" s="12" t="s">
        <v>79</v>
      </c>
      <c r="BD92" s="12">
        <v>12.4</v>
      </c>
      <c r="BE92" s="12" t="s">
        <v>84</v>
      </c>
      <c r="BF92" s="12">
        <v>107</v>
      </c>
      <c r="BG92" s="12" t="s">
        <v>115</v>
      </c>
      <c r="BH92" s="12" t="s">
        <v>85</v>
      </c>
      <c r="BI92" s="12" t="s">
        <v>277</v>
      </c>
      <c r="BJ92" s="12" t="s">
        <v>86</v>
      </c>
      <c r="BK92" s="12" t="s">
        <v>87</v>
      </c>
      <c r="BL92" s="12">
        <v>8760</v>
      </c>
      <c r="BM92" s="12">
        <f>+ROUND((T92/22.99)*1,2)</f>
        <v>508.92</v>
      </c>
      <c r="BN92" s="12">
        <f>ROUND((U92/39.098)*1,2)</f>
        <v>7.39</v>
      </c>
      <c r="BO92" s="12">
        <f>ROUND((R92/40.078)*2,2)</f>
        <v>45.71</v>
      </c>
      <c r="BP92" s="12">
        <f>ROUND((S92/24.305)*2,2)</f>
        <v>15.72</v>
      </c>
      <c r="BQ92" s="12">
        <f>ROUND((X92/35.453)*1,2)</f>
        <v>581.04999999999995</v>
      </c>
      <c r="BR92" s="12">
        <f>ROUND((Y92/79.904)*1,2)</f>
        <v>0.44</v>
      </c>
      <c r="BS92" s="12">
        <v>6.27</v>
      </c>
      <c r="BT92" s="12">
        <v>0.47</v>
      </c>
      <c r="BU92" s="12">
        <v>0</v>
      </c>
      <c r="BV92" s="12">
        <v>7.6</v>
      </c>
      <c r="BW92" s="12">
        <v>577.74</v>
      </c>
      <c r="BX92" s="12">
        <v>587.79</v>
      </c>
      <c r="BY92" s="12">
        <v>0.98</v>
      </c>
      <c r="BZ92" s="12">
        <v>33906</v>
      </c>
      <c r="CA92" s="12">
        <v>0.88</v>
      </c>
      <c r="CB92" s="12">
        <v>2.3319999999999999</v>
      </c>
      <c r="CC92" s="12" t="s">
        <v>301</v>
      </c>
      <c r="CD92" s="12" t="s">
        <v>1418</v>
      </c>
      <c r="CE92" s="12">
        <v>660.4</v>
      </c>
      <c r="CF92" s="12">
        <v>56.345610000000001</v>
      </c>
      <c r="CG92" s="12">
        <v>-120.77312999999999</v>
      </c>
    </row>
    <row r="93" spans="1:85">
      <c r="A93" s="12">
        <v>96</v>
      </c>
      <c r="B93" s="12" t="s">
        <v>1417</v>
      </c>
      <c r="C93" s="12" t="s">
        <v>73</v>
      </c>
      <c r="D93" s="12" t="s">
        <v>74</v>
      </c>
      <c r="F93" s="12" t="s">
        <v>1289</v>
      </c>
      <c r="G93" s="12" t="s">
        <v>1402</v>
      </c>
      <c r="H93" s="12" t="s">
        <v>307</v>
      </c>
      <c r="I93" s="12" t="s">
        <v>306</v>
      </c>
      <c r="J93" s="14">
        <v>44957</v>
      </c>
      <c r="K93" s="12" t="s">
        <v>308</v>
      </c>
      <c r="L93" s="12" t="s">
        <v>77</v>
      </c>
      <c r="O93" s="12" t="s">
        <v>78</v>
      </c>
      <c r="P93" s="12">
        <v>4.51</v>
      </c>
      <c r="Q93" s="12">
        <v>100000</v>
      </c>
      <c r="R93" s="12">
        <v>1820</v>
      </c>
      <c r="S93" s="12">
        <v>495</v>
      </c>
      <c r="T93" s="12">
        <v>27800</v>
      </c>
      <c r="U93" s="12">
        <v>713</v>
      </c>
      <c r="V93" s="12">
        <v>40.6</v>
      </c>
      <c r="W93" s="12">
        <v>2340</v>
      </c>
      <c r="X93" s="12">
        <v>47200</v>
      </c>
      <c r="Y93" s="12">
        <v>93</v>
      </c>
      <c r="AA93" s="12">
        <v>3.08</v>
      </c>
      <c r="AB93" s="12">
        <v>0</v>
      </c>
      <c r="AC93" s="12">
        <v>4.0999999999999996</v>
      </c>
      <c r="AD93" s="12">
        <v>11.3</v>
      </c>
      <c r="AE93" s="12">
        <v>1</v>
      </c>
      <c r="AF93" s="12">
        <v>12.3</v>
      </c>
      <c r="AG93" s="12">
        <v>2.5507900677200905</v>
      </c>
      <c r="AH93" s="12">
        <v>0.3048780487804878</v>
      </c>
      <c r="AI93" s="12">
        <v>2.8556681165005782</v>
      </c>
      <c r="AJ93" s="12">
        <v>3.33</v>
      </c>
      <c r="AK93" s="12">
        <v>6582.95</v>
      </c>
      <c r="AL93" s="12">
        <v>0</v>
      </c>
      <c r="AM93" s="12">
        <v>80369</v>
      </c>
      <c r="AO93" s="12" t="s">
        <v>79</v>
      </c>
      <c r="AP93" s="12" t="s">
        <v>80</v>
      </c>
      <c r="AQ93" s="12" t="s">
        <v>81</v>
      </c>
      <c r="AR93" s="12">
        <v>0.38</v>
      </c>
      <c r="AS93" s="12" t="s">
        <v>82</v>
      </c>
      <c r="AT93" s="12">
        <v>37.700000000000003</v>
      </c>
      <c r="AU93" s="12" t="s">
        <v>82</v>
      </c>
      <c r="AV93" s="12" t="s">
        <v>133</v>
      </c>
      <c r="AW93" s="12" t="s">
        <v>83</v>
      </c>
      <c r="AX93" s="12" t="s">
        <v>83</v>
      </c>
      <c r="AY93" s="12" t="s">
        <v>79</v>
      </c>
      <c r="AZ93" s="12">
        <v>26.2</v>
      </c>
      <c r="BA93" s="12" t="s">
        <v>83</v>
      </c>
      <c r="BB93" s="12" t="s">
        <v>84</v>
      </c>
      <c r="BC93" s="12" t="s">
        <v>79</v>
      </c>
      <c r="BD93" s="12">
        <v>13.8</v>
      </c>
      <c r="BE93" s="12" t="s">
        <v>84</v>
      </c>
      <c r="BF93" s="12">
        <v>63.6</v>
      </c>
      <c r="BG93" s="12" t="s">
        <v>115</v>
      </c>
      <c r="BH93" s="12" t="s">
        <v>85</v>
      </c>
      <c r="BI93" s="12" t="s">
        <v>277</v>
      </c>
      <c r="BJ93" s="12" t="s">
        <v>86</v>
      </c>
      <c r="BK93" s="12" t="s">
        <v>87</v>
      </c>
      <c r="BL93" s="12">
        <v>1690</v>
      </c>
      <c r="BM93" s="12">
        <v>1209.22</v>
      </c>
      <c r="BN93" s="12">
        <v>18.239999999999998</v>
      </c>
      <c r="BO93" s="12">
        <v>90.82</v>
      </c>
      <c r="BP93" s="12">
        <v>40.729999999999997</v>
      </c>
      <c r="BQ93" s="12">
        <v>1331.34</v>
      </c>
      <c r="BR93" s="15">
        <f t="shared" si="14"/>
        <v>0.16627095371588765</v>
      </c>
      <c r="BS93" s="12">
        <v>7.0000000000000007E-2</v>
      </c>
      <c r="BT93" s="12">
        <v>48.72</v>
      </c>
      <c r="BU93" s="12">
        <v>0</v>
      </c>
      <c r="BV93" s="12">
        <v>4.5</v>
      </c>
      <c r="BW93" s="12">
        <v>1359.01</v>
      </c>
      <c r="BX93" s="12">
        <v>1380.13</v>
      </c>
      <c r="BY93" s="12">
        <v>0.98</v>
      </c>
      <c r="BZ93" s="12">
        <v>80369</v>
      </c>
      <c r="CA93" s="12">
        <v>0.91</v>
      </c>
      <c r="CB93" s="12">
        <v>0.83499999999999996</v>
      </c>
      <c r="CC93" s="12" t="s">
        <v>306</v>
      </c>
      <c r="CD93" s="12" t="s">
        <v>1419</v>
      </c>
      <c r="CF93" s="12">
        <v>56.889490000000002</v>
      </c>
      <c r="CG93" s="12">
        <v>-120.55462</v>
      </c>
    </row>
    <row r="94" spans="1:85">
      <c r="A94" s="12">
        <v>97</v>
      </c>
      <c r="B94" s="12" t="s">
        <v>1417</v>
      </c>
      <c r="C94" s="12" t="s">
        <v>73</v>
      </c>
      <c r="E94" s="12" t="s">
        <v>89</v>
      </c>
      <c r="F94" s="12" t="s">
        <v>1289</v>
      </c>
      <c r="G94" s="12" t="s">
        <v>1402</v>
      </c>
      <c r="H94" s="12" t="s">
        <v>307</v>
      </c>
      <c r="I94" s="12" t="s">
        <v>306</v>
      </c>
      <c r="J94" s="14">
        <v>44957</v>
      </c>
      <c r="K94" s="12" t="s">
        <v>1420</v>
      </c>
      <c r="L94" s="12" t="s">
        <v>77</v>
      </c>
      <c r="O94" s="12" t="s">
        <v>78</v>
      </c>
      <c r="P94" s="12">
        <v>4.3499999999999996</v>
      </c>
      <c r="Q94" s="12">
        <v>104166.66666666666</v>
      </c>
      <c r="R94" s="12">
        <v>1800</v>
      </c>
      <c r="S94" s="12">
        <v>477</v>
      </c>
      <c r="T94" s="12">
        <v>28100</v>
      </c>
      <c r="U94" s="12">
        <v>725</v>
      </c>
      <c r="V94" s="12">
        <v>37.9</v>
      </c>
      <c r="W94" s="12">
        <v>2370</v>
      </c>
      <c r="X94" s="12">
        <v>47300</v>
      </c>
      <c r="Y94" s="12">
        <v>90</v>
      </c>
      <c r="AA94" s="12">
        <v>2.9</v>
      </c>
      <c r="AB94" s="12">
        <v>0</v>
      </c>
      <c r="AC94" s="12">
        <v>0</v>
      </c>
      <c r="AD94" s="12">
        <v>11.1</v>
      </c>
      <c r="AE94" s="12">
        <v>0</v>
      </c>
      <c r="AF94" s="12">
        <v>11.1</v>
      </c>
      <c r="AG94" s="12">
        <v>2.5056433408577878</v>
      </c>
      <c r="AH94" s="12">
        <v>0</v>
      </c>
      <c r="AI94" s="12">
        <v>2.5056433408577878</v>
      </c>
      <c r="AJ94" s="12">
        <v>0</v>
      </c>
      <c r="AK94" s="12">
        <v>6458.8859999999995</v>
      </c>
      <c r="AL94" s="12">
        <v>0</v>
      </c>
      <c r="AM94" s="12">
        <v>80814</v>
      </c>
      <c r="AO94" s="12" t="s">
        <v>79</v>
      </c>
      <c r="AP94" s="12" t="s">
        <v>80</v>
      </c>
      <c r="AQ94" s="12" t="s">
        <v>81</v>
      </c>
      <c r="AR94" s="12">
        <v>0.35</v>
      </c>
      <c r="AS94" s="12" t="s">
        <v>82</v>
      </c>
      <c r="AT94" s="12">
        <v>35.5</v>
      </c>
      <c r="AU94" s="12" t="s">
        <v>82</v>
      </c>
      <c r="AV94" s="12" t="s">
        <v>119</v>
      </c>
      <c r="AW94" s="12" t="s">
        <v>83</v>
      </c>
      <c r="AX94" s="12" t="s">
        <v>83</v>
      </c>
      <c r="AY94" s="12" t="s">
        <v>79</v>
      </c>
      <c r="AZ94" s="12">
        <v>25.2</v>
      </c>
      <c r="BA94" s="12" t="s">
        <v>83</v>
      </c>
      <c r="BB94" s="12" t="s">
        <v>84</v>
      </c>
      <c r="BC94" s="12" t="s">
        <v>79</v>
      </c>
      <c r="BD94" s="12">
        <v>13.1</v>
      </c>
      <c r="BE94" s="12" t="s">
        <v>84</v>
      </c>
      <c r="BF94" s="12">
        <v>60.3</v>
      </c>
      <c r="BG94" s="12" t="s">
        <v>84</v>
      </c>
      <c r="BH94" s="12" t="s">
        <v>85</v>
      </c>
      <c r="BI94" s="12" t="s">
        <v>277</v>
      </c>
      <c r="BJ94" s="12" t="s">
        <v>86</v>
      </c>
      <c r="BK94" s="12" t="s">
        <v>87</v>
      </c>
      <c r="BL94" s="12">
        <v>1690</v>
      </c>
      <c r="BM94" s="12">
        <v>1222.27</v>
      </c>
      <c r="BN94" s="12">
        <v>18.54</v>
      </c>
      <c r="BO94" s="12">
        <v>89.82</v>
      </c>
      <c r="BP94" s="12">
        <v>39.25</v>
      </c>
      <c r="BQ94" s="12">
        <v>1334.16</v>
      </c>
      <c r="BS94" s="12">
        <v>0</v>
      </c>
      <c r="BT94" s="12">
        <v>49.34</v>
      </c>
      <c r="BU94" s="12">
        <v>0</v>
      </c>
      <c r="BV94" s="12">
        <v>4.4000000000000004</v>
      </c>
      <c r="BW94" s="12">
        <v>1369.88</v>
      </c>
      <c r="BX94" s="12">
        <v>1383.5</v>
      </c>
      <c r="BY94" s="12">
        <v>0.99</v>
      </c>
      <c r="BZ94" s="12">
        <v>80814</v>
      </c>
      <c r="CA94" s="12">
        <v>0.92</v>
      </c>
      <c r="CB94" s="12">
        <v>0.79600000000000004</v>
      </c>
      <c r="CC94" s="12" t="s">
        <v>306</v>
      </c>
      <c r="CD94" s="12" t="s">
        <v>1419</v>
      </c>
      <c r="CF94" s="12">
        <v>56.889490000000002</v>
      </c>
      <c r="CG94" s="12">
        <v>-120.55462</v>
      </c>
    </row>
    <row r="95" spans="1:85">
      <c r="A95" s="12">
        <v>98</v>
      </c>
      <c r="B95" s="12" t="s">
        <v>1417</v>
      </c>
      <c r="C95" s="12" t="s">
        <v>302</v>
      </c>
      <c r="D95" s="9" t="s">
        <v>832</v>
      </c>
      <c r="F95" s="12" t="s">
        <v>1289</v>
      </c>
      <c r="G95" s="12" t="s">
        <v>1402</v>
      </c>
      <c r="H95" s="12" t="s">
        <v>304</v>
      </c>
      <c r="I95" s="12" t="s">
        <v>1421</v>
      </c>
      <c r="J95" s="14">
        <v>44958</v>
      </c>
      <c r="K95" s="12" t="s">
        <v>1422</v>
      </c>
      <c r="L95" s="12" t="s">
        <v>77</v>
      </c>
      <c r="O95" s="12" t="s">
        <v>78</v>
      </c>
      <c r="P95" s="12">
        <v>7.02</v>
      </c>
      <c r="Q95" s="12">
        <v>158730.15873015873</v>
      </c>
      <c r="R95" s="12">
        <v>3810</v>
      </c>
      <c r="S95" s="12">
        <v>708</v>
      </c>
      <c r="T95" s="12">
        <v>50800</v>
      </c>
      <c r="U95" s="12">
        <v>1490</v>
      </c>
      <c r="W95" s="12">
        <v>24.9</v>
      </c>
      <c r="X95" s="12">
        <v>103000</v>
      </c>
      <c r="Y95" s="12">
        <v>73</v>
      </c>
      <c r="AB95" s="12">
        <v>0</v>
      </c>
      <c r="AC95" s="12">
        <v>290.8</v>
      </c>
      <c r="AD95" s="12">
        <v>40.299999999999997</v>
      </c>
      <c r="AE95" s="12">
        <v>23.6</v>
      </c>
      <c r="AF95" s="12">
        <v>63.9</v>
      </c>
      <c r="AG95" s="12">
        <v>9.0970654627539496</v>
      </c>
      <c r="AH95" s="12">
        <v>7.1951219512195133</v>
      </c>
      <c r="AI95" s="12">
        <v>16.292187413973462</v>
      </c>
      <c r="AJ95" s="12">
        <v>238.33</v>
      </c>
      <c r="AK95" s="12">
        <v>12429.114</v>
      </c>
      <c r="AL95" s="12">
        <v>0</v>
      </c>
      <c r="AM95" s="12">
        <v>159975</v>
      </c>
      <c r="AO95" s="12" t="s">
        <v>311</v>
      </c>
      <c r="AP95" s="12" t="s">
        <v>311</v>
      </c>
      <c r="AQ95" s="12" t="s">
        <v>311</v>
      </c>
      <c r="AS95" s="12" t="s">
        <v>311</v>
      </c>
      <c r="AU95" s="12" t="s">
        <v>311</v>
      </c>
      <c r="AV95" s="12" t="s">
        <v>311</v>
      </c>
      <c r="AW95" s="12" t="s">
        <v>311</v>
      </c>
      <c r="AX95" s="12" t="s">
        <v>311</v>
      </c>
      <c r="AY95" s="12" t="s">
        <v>311</v>
      </c>
      <c r="BA95" s="12" t="s">
        <v>311</v>
      </c>
      <c r="BB95" s="12" t="s">
        <v>311</v>
      </c>
      <c r="BC95" s="12" t="s">
        <v>311</v>
      </c>
      <c r="BE95" s="12" t="s">
        <v>311</v>
      </c>
      <c r="BG95" s="12" t="s">
        <v>311</v>
      </c>
      <c r="BH95" s="12" t="s">
        <v>311</v>
      </c>
      <c r="BI95" s="12" t="s">
        <v>311</v>
      </c>
      <c r="BJ95" s="12" t="s">
        <v>311</v>
      </c>
      <c r="BK95" s="12" t="s">
        <v>311</v>
      </c>
      <c r="BM95" s="12">
        <f t="shared" ref="BM95:BM100" si="15">+ROUND((T95/22.99)*1,2)</f>
        <v>2209.66</v>
      </c>
      <c r="BN95" s="12">
        <f t="shared" ref="BN95:BN100" si="16">ROUND((U95/39.098)*1,2)</f>
        <v>38.11</v>
      </c>
      <c r="BO95" s="12">
        <f t="shared" ref="BO95:BO100" si="17">ROUND((R95/40.078)*2,2)</f>
        <v>190.13</v>
      </c>
      <c r="BP95" s="12">
        <f t="shared" ref="BP95:BP100" si="18">ROUND((S95/24.305)*2,2)</f>
        <v>58.26</v>
      </c>
      <c r="BQ95" s="12">
        <f t="shared" ref="BQ95:BQ100" si="19">ROUND((X95/35.453)*1,2)</f>
        <v>2905.25</v>
      </c>
      <c r="BR95" s="12">
        <f t="shared" ref="BR95:BR100" si="20">ROUND((Y95/79.904)*1,2)</f>
        <v>0.91</v>
      </c>
      <c r="BS95" s="12">
        <v>4.7699999999999996</v>
      </c>
      <c r="BT95" s="12">
        <v>0.52</v>
      </c>
      <c r="BU95" s="12">
        <v>0</v>
      </c>
      <c r="BV95" s="12">
        <v>7</v>
      </c>
      <c r="BW95" s="12">
        <v>2496.16</v>
      </c>
      <c r="BX95" s="12">
        <v>2910.54</v>
      </c>
      <c r="BY95" s="12">
        <v>0.86</v>
      </c>
      <c r="BZ95" s="12">
        <v>159975</v>
      </c>
      <c r="CA95" s="12">
        <v>0.76</v>
      </c>
      <c r="CB95" s="12">
        <v>11.013</v>
      </c>
      <c r="CC95" s="12" t="s">
        <v>1421</v>
      </c>
      <c r="CD95" s="12" t="s">
        <v>1423</v>
      </c>
      <c r="CE95" s="12">
        <v>724</v>
      </c>
      <c r="CF95" s="12">
        <v>56.320929999999997</v>
      </c>
      <c r="CG95" s="12">
        <v>-120.80455000000001</v>
      </c>
    </row>
    <row r="96" spans="1:85">
      <c r="A96" s="12">
        <v>100</v>
      </c>
      <c r="B96" s="12" t="s">
        <v>1417</v>
      </c>
      <c r="C96" s="12" t="s">
        <v>302</v>
      </c>
      <c r="D96" s="12" t="s">
        <v>832</v>
      </c>
      <c r="F96" s="12" t="s">
        <v>1289</v>
      </c>
      <c r="G96" s="12" t="s">
        <v>1402</v>
      </c>
      <c r="H96" s="12" t="s">
        <v>304</v>
      </c>
      <c r="I96" s="12" t="s">
        <v>309</v>
      </c>
      <c r="J96" s="14">
        <v>44958</v>
      </c>
      <c r="K96" s="12" t="s">
        <v>310</v>
      </c>
      <c r="L96" s="12" t="s">
        <v>77</v>
      </c>
      <c r="O96" s="12" t="s">
        <v>78</v>
      </c>
      <c r="P96" s="12">
        <v>7.41</v>
      </c>
      <c r="Q96" s="12">
        <v>86206.89655172413</v>
      </c>
      <c r="R96" s="12">
        <v>1410</v>
      </c>
      <c r="S96" s="12">
        <v>265</v>
      </c>
      <c r="T96" s="12">
        <v>21100</v>
      </c>
      <c r="U96" s="12">
        <v>467</v>
      </c>
      <c r="W96" s="12">
        <v>23.6</v>
      </c>
      <c r="X96" s="12">
        <v>33900</v>
      </c>
      <c r="Y96" s="12">
        <v>60</v>
      </c>
      <c r="AB96" s="12">
        <v>0</v>
      </c>
      <c r="AC96" s="12">
        <v>406.7</v>
      </c>
      <c r="AD96" s="12">
        <v>9</v>
      </c>
      <c r="AE96" s="12">
        <v>0</v>
      </c>
      <c r="AF96" s="12">
        <v>9</v>
      </c>
      <c r="AG96" s="12">
        <v>2.0316027088036117</v>
      </c>
      <c r="AH96" s="12">
        <v>0</v>
      </c>
      <c r="AI96" s="12">
        <v>2.0316027088036117</v>
      </c>
      <c r="AJ96" s="12">
        <v>333.33</v>
      </c>
      <c r="AK96" s="12">
        <v>4612.04</v>
      </c>
      <c r="AL96" s="12">
        <v>0</v>
      </c>
      <c r="AM96" s="9">
        <v>57365</v>
      </c>
      <c r="AN96" s="9" t="s">
        <v>1303</v>
      </c>
      <c r="AO96" s="12" t="s">
        <v>311</v>
      </c>
      <c r="AP96" s="12" t="s">
        <v>311</v>
      </c>
      <c r="AQ96" s="12" t="s">
        <v>311</v>
      </c>
      <c r="AS96" s="12" t="s">
        <v>311</v>
      </c>
      <c r="AU96" s="12" t="s">
        <v>311</v>
      </c>
      <c r="AV96" s="12" t="s">
        <v>311</v>
      </c>
      <c r="AW96" s="12" t="s">
        <v>311</v>
      </c>
      <c r="AX96" s="12" t="s">
        <v>311</v>
      </c>
      <c r="AY96" s="12" t="s">
        <v>311</v>
      </c>
      <c r="BA96" s="12" t="s">
        <v>311</v>
      </c>
      <c r="BB96" s="12" t="s">
        <v>311</v>
      </c>
      <c r="BC96" s="12" t="s">
        <v>311</v>
      </c>
      <c r="BE96" s="12" t="s">
        <v>311</v>
      </c>
      <c r="BG96" s="12" t="s">
        <v>311</v>
      </c>
      <c r="BH96" s="12" t="s">
        <v>311</v>
      </c>
      <c r="BI96" s="12" t="s">
        <v>311</v>
      </c>
      <c r="BJ96" s="12" t="s">
        <v>311</v>
      </c>
      <c r="BK96" s="12" t="s">
        <v>311</v>
      </c>
      <c r="BM96" s="12">
        <f t="shared" si="15"/>
        <v>917.79</v>
      </c>
      <c r="BN96" s="12">
        <f t="shared" si="16"/>
        <v>11.94</v>
      </c>
      <c r="BO96" s="12">
        <f t="shared" si="17"/>
        <v>70.36</v>
      </c>
      <c r="BP96" s="12">
        <f t="shared" si="18"/>
        <v>21.81</v>
      </c>
      <c r="BQ96" s="12">
        <f t="shared" si="19"/>
        <v>956.2</v>
      </c>
      <c r="BR96" s="12">
        <f t="shared" si="20"/>
        <v>0.75</v>
      </c>
      <c r="BS96" s="12">
        <v>6.67</v>
      </c>
      <c r="BT96" s="12">
        <v>0.49</v>
      </c>
      <c r="BU96" s="12">
        <v>0</v>
      </c>
      <c r="BV96" s="12">
        <v>7.4</v>
      </c>
      <c r="BW96" s="12">
        <v>1021.9</v>
      </c>
      <c r="BX96" s="12">
        <v>963.36</v>
      </c>
      <c r="BY96" s="12">
        <v>1.06</v>
      </c>
      <c r="BZ96" s="12">
        <v>57365</v>
      </c>
      <c r="CA96" s="12">
        <v>0.96</v>
      </c>
      <c r="CB96" s="12">
        <v>3.0459999999999998</v>
      </c>
      <c r="CC96" s="12" t="s">
        <v>309</v>
      </c>
      <c r="CD96" s="12" t="s">
        <v>1424</v>
      </c>
      <c r="CE96" s="12">
        <v>677.6</v>
      </c>
      <c r="CF96" s="12">
        <v>56.339129999999997</v>
      </c>
      <c r="CG96" s="12">
        <v>-120.78576</v>
      </c>
    </row>
    <row r="97" spans="1:85">
      <c r="A97" s="12">
        <v>101</v>
      </c>
      <c r="B97" s="12" t="s">
        <v>1417</v>
      </c>
      <c r="C97" s="12" t="s">
        <v>302</v>
      </c>
      <c r="D97" s="12" t="s">
        <v>832</v>
      </c>
      <c r="F97" s="12" t="s">
        <v>1289</v>
      </c>
      <c r="G97" s="12" t="s">
        <v>1402</v>
      </c>
      <c r="H97" s="12" t="s">
        <v>313</v>
      </c>
      <c r="I97" s="12" t="s">
        <v>1425</v>
      </c>
      <c r="J97" s="14">
        <v>44958</v>
      </c>
      <c r="K97" s="12" t="s">
        <v>1426</v>
      </c>
      <c r="L97" s="12" t="s">
        <v>77</v>
      </c>
      <c r="O97" s="12" t="s">
        <v>78</v>
      </c>
      <c r="P97" s="12">
        <v>7.41</v>
      </c>
      <c r="Q97" s="12">
        <v>25316.455696202527</v>
      </c>
      <c r="R97" s="12">
        <v>436</v>
      </c>
      <c r="S97" s="12">
        <v>88.3</v>
      </c>
      <c r="T97" s="12">
        <v>5330</v>
      </c>
      <c r="U97" s="12">
        <v>162</v>
      </c>
      <c r="W97" s="12">
        <v>18.399999999999999</v>
      </c>
      <c r="X97" s="12">
        <v>10700</v>
      </c>
      <c r="Y97" s="12">
        <v>17</v>
      </c>
      <c r="AA97" s="12">
        <v>8.9999999999999993E-3</v>
      </c>
      <c r="AB97" s="12">
        <v>0</v>
      </c>
      <c r="AC97" s="12">
        <v>266.39999999999998</v>
      </c>
      <c r="AD97" s="12">
        <v>0.6</v>
      </c>
      <c r="AE97" s="12">
        <v>0</v>
      </c>
      <c r="AF97" s="12">
        <v>0.6</v>
      </c>
      <c r="AG97" s="12">
        <v>0.13544018058690746</v>
      </c>
      <c r="AH97" s="12">
        <v>0</v>
      </c>
      <c r="AI97" s="12">
        <v>0.13544018058690746</v>
      </c>
      <c r="AJ97" s="12">
        <v>218.33</v>
      </c>
      <c r="AK97" s="12">
        <v>1452.3114</v>
      </c>
      <c r="AL97" s="12">
        <v>0</v>
      </c>
      <c r="AM97" s="9">
        <v>16865</v>
      </c>
      <c r="AN97" s="9" t="s">
        <v>1303</v>
      </c>
      <c r="AO97" s="12" t="s">
        <v>79</v>
      </c>
      <c r="AP97" s="12" t="s">
        <v>80</v>
      </c>
      <c r="AQ97" s="12" t="s">
        <v>81</v>
      </c>
      <c r="AR97" s="12">
        <v>7.0000000000000007E-2</v>
      </c>
      <c r="AS97" s="12" t="s">
        <v>82</v>
      </c>
      <c r="AU97" s="12" t="s">
        <v>82</v>
      </c>
      <c r="AV97" s="12" t="s">
        <v>82</v>
      </c>
      <c r="AW97" s="12" t="s">
        <v>83</v>
      </c>
      <c r="AX97" s="12" t="s">
        <v>83</v>
      </c>
      <c r="AY97" s="12" t="s">
        <v>79</v>
      </c>
      <c r="BA97" s="12" t="s">
        <v>83</v>
      </c>
      <c r="BB97" s="12" t="s">
        <v>84</v>
      </c>
      <c r="BC97" s="12" t="s">
        <v>79</v>
      </c>
      <c r="BD97" s="12">
        <v>0.38</v>
      </c>
      <c r="BE97" s="12" t="s">
        <v>84</v>
      </c>
      <c r="BF97" s="12">
        <v>0.53</v>
      </c>
      <c r="BG97" s="12" t="s">
        <v>84</v>
      </c>
      <c r="BH97" s="12" t="s">
        <v>85</v>
      </c>
      <c r="BI97" s="12" t="s">
        <v>277</v>
      </c>
      <c r="BJ97" s="12" t="s">
        <v>86</v>
      </c>
      <c r="BK97" s="12" t="s">
        <v>87</v>
      </c>
      <c r="BM97" s="12">
        <f t="shared" si="15"/>
        <v>231.84</v>
      </c>
      <c r="BN97" s="12">
        <f t="shared" si="16"/>
        <v>4.1399999999999997</v>
      </c>
      <c r="BO97" s="12">
        <f t="shared" si="17"/>
        <v>21.76</v>
      </c>
      <c r="BP97" s="12">
        <f t="shared" si="18"/>
        <v>7.27</v>
      </c>
      <c r="BQ97" s="12">
        <f t="shared" si="19"/>
        <v>301.81</v>
      </c>
      <c r="BR97" s="12">
        <f t="shared" si="20"/>
        <v>0.21</v>
      </c>
      <c r="BS97" s="12">
        <v>4.37</v>
      </c>
      <c r="BT97" s="12">
        <v>0.38</v>
      </c>
      <c r="BU97" s="12">
        <v>0</v>
      </c>
      <c r="BV97" s="12">
        <v>7.4</v>
      </c>
      <c r="BW97" s="12">
        <v>265.01</v>
      </c>
      <c r="BX97" s="12">
        <v>306.56</v>
      </c>
      <c r="BY97" s="12">
        <v>0.86</v>
      </c>
      <c r="BZ97" s="12">
        <v>16865</v>
      </c>
      <c r="CA97" s="12">
        <v>0.77</v>
      </c>
      <c r="CB97" s="12">
        <v>1.5309999999999999</v>
      </c>
      <c r="CC97" s="12" t="s">
        <v>1425</v>
      </c>
      <c r="CD97" s="12" t="s">
        <v>1427</v>
      </c>
      <c r="CE97" s="12">
        <v>655.4</v>
      </c>
      <c r="CF97" s="12">
        <v>56.325670000000002</v>
      </c>
      <c r="CG97" s="12">
        <v>-120.72759000000001</v>
      </c>
    </row>
    <row r="98" spans="1:85">
      <c r="A98" s="12">
        <v>103</v>
      </c>
      <c r="B98" s="12" t="s">
        <v>1417</v>
      </c>
      <c r="C98" s="12" t="s">
        <v>302</v>
      </c>
      <c r="D98" s="12" t="s">
        <v>832</v>
      </c>
      <c r="F98" s="12" t="s">
        <v>1289</v>
      </c>
      <c r="G98" s="12" t="s">
        <v>1402</v>
      </c>
      <c r="H98" s="12" t="s">
        <v>313</v>
      </c>
      <c r="I98" s="12" t="s">
        <v>312</v>
      </c>
      <c r="J98" s="14">
        <v>44958</v>
      </c>
      <c r="K98" s="12" t="s">
        <v>314</v>
      </c>
      <c r="L98" s="12" t="s">
        <v>77</v>
      </c>
      <c r="O98" s="12" t="s">
        <v>78</v>
      </c>
      <c r="P98" s="12">
        <v>7.9</v>
      </c>
      <c r="Q98" s="12">
        <v>69930.069930069934</v>
      </c>
      <c r="R98" s="12">
        <v>1330</v>
      </c>
      <c r="S98" s="12">
        <v>253</v>
      </c>
      <c r="T98" s="12">
        <v>16900</v>
      </c>
      <c r="U98" s="12">
        <v>582</v>
      </c>
      <c r="W98" s="12">
        <v>25.6</v>
      </c>
      <c r="X98" s="12">
        <v>30900</v>
      </c>
      <c r="Y98" s="12">
        <v>0</v>
      </c>
      <c r="AB98" s="12">
        <v>0</v>
      </c>
      <c r="AC98" s="12">
        <v>388.4</v>
      </c>
      <c r="AD98" s="12">
        <v>9.1</v>
      </c>
      <c r="AE98" s="12">
        <v>14.5</v>
      </c>
      <c r="AF98" s="12">
        <v>23.6</v>
      </c>
      <c r="AG98" s="12">
        <v>2.0541760722347631</v>
      </c>
      <c r="AH98" s="12">
        <v>4.4207317073170733</v>
      </c>
      <c r="AI98" s="12">
        <v>6.4749077795518364</v>
      </c>
      <c r="AJ98" s="12">
        <v>318.33</v>
      </c>
      <c r="AK98" s="12">
        <v>4362.8639999999996</v>
      </c>
      <c r="AL98" s="12">
        <v>0</v>
      </c>
      <c r="AM98" s="9">
        <v>50181</v>
      </c>
      <c r="AN98" s="9" t="s">
        <v>1303</v>
      </c>
      <c r="AO98" s="12" t="s">
        <v>79</v>
      </c>
      <c r="AP98" s="12" t="s">
        <v>80</v>
      </c>
      <c r="AQ98" s="12" t="s">
        <v>81</v>
      </c>
      <c r="AS98" s="12" t="s">
        <v>82</v>
      </c>
      <c r="AU98" s="12" t="s">
        <v>82</v>
      </c>
      <c r="AV98" s="12" t="s">
        <v>82</v>
      </c>
      <c r="AW98" s="12" t="s">
        <v>83</v>
      </c>
      <c r="AX98" s="12" t="s">
        <v>83</v>
      </c>
      <c r="AY98" s="12" t="s">
        <v>79</v>
      </c>
      <c r="BA98" s="12" t="s">
        <v>83</v>
      </c>
      <c r="BB98" s="12" t="s">
        <v>84</v>
      </c>
      <c r="BC98" s="12" t="s">
        <v>79</v>
      </c>
      <c r="BE98" s="12" t="s">
        <v>84</v>
      </c>
      <c r="BF98" s="12">
        <v>0.02</v>
      </c>
      <c r="BG98" s="12" t="s">
        <v>84</v>
      </c>
      <c r="BH98" s="12" t="s">
        <v>85</v>
      </c>
      <c r="BI98" s="12" t="s">
        <v>277</v>
      </c>
      <c r="BJ98" s="12" t="s">
        <v>86</v>
      </c>
      <c r="BK98" s="12" t="s">
        <v>87</v>
      </c>
      <c r="BM98" s="12">
        <f t="shared" si="15"/>
        <v>735.1</v>
      </c>
      <c r="BN98" s="12">
        <f t="shared" si="16"/>
        <v>14.89</v>
      </c>
      <c r="BO98" s="12">
        <f t="shared" si="17"/>
        <v>66.37</v>
      </c>
      <c r="BP98" s="12">
        <f t="shared" si="18"/>
        <v>20.82</v>
      </c>
      <c r="BQ98" s="12">
        <f t="shared" si="19"/>
        <v>871.58</v>
      </c>
      <c r="BR98" s="12">
        <f t="shared" si="20"/>
        <v>0</v>
      </c>
      <c r="BS98" s="12">
        <v>6.37</v>
      </c>
      <c r="BT98" s="12">
        <v>0.53</v>
      </c>
      <c r="BU98" s="12">
        <v>0</v>
      </c>
      <c r="BV98" s="12">
        <v>7.9</v>
      </c>
      <c r="BW98" s="12">
        <v>837.18</v>
      </c>
      <c r="BX98" s="12">
        <v>878.48</v>
      </c>
      <c r="BY98" s="12">
        <v>0.95</v>
      </c>
      <c r="BZ98" s="12">
        <v>50181</v>
      </c>
      <c r="CA98" s="12">
        <v>0.84</v>
      </c>
      <c r="CB98" s="12">
        <v>3.0169999999999999</v>
      </c>
      <c r="CC98" s="12" t="s">
        <v>312</v>
      </c>
      <c r="CD98" s="12" t="s">
        <v>1428</v>
      </c>
      <c r="CE98" s="12">
        <v>648.6</v>
      </c>
      <c r="CF98" s="12">
        <v>56.295430000000003</v>
      </c>
      <c r="CG98" s="12">
        <v>-120.75845</v>
      </c>
    </row>
    <row r="99" spans="1:85">
      <c r="A99" s="12">
        <v>105</v>
      </c>
      <c r="B99" s="12" t="s">
        <v>1417</v>
      </c>
      <c r="C99" s="12" t="s">
        <v>117</v>
      </c>
      <c r="D99" s="9" t="s">
        <v>74</v>
      </c>
      <c r="F99" s="12" t="s">
        <v>1289</v>
      </c>
      <c r="G99" s="12" t="s">
        <v>1402</v>
      </c>
      <c r="H99" s="12" t="s">
        <v>1429</v>
      </c>
      <c r="I99" s="12" t="s">
        <v>1430</v>
      </c>
      <c r="J99" s="14">
        <v>44958</v>
      </c>
      <c r="K99" s="12" t="s">
        <v>1431</v>
      </c>
      <c r="L99" s="12" t="s">
        <v>77</v>
      </c>
      <c r="O99" s="12" t="s">
        <v>78</v>
      </c>
      <c r="P99" s="12">
        <v>7.49</v>
      </c>
      <c r="Q99" s="12">
        <v>75187.969924812031</v>
      </c>
      <c r="R99" s="12">
        <v>1520</v>
      </c>
      <c r="S99" s="12">
        <v>409</v>
      </c>
      <c r="T99" s="12">
        <v>18500</v>
      </c>
      <c r="U99" s="12">
        <v>521</v>
      </c>
      <c r="W99" s="12">
        <v>3150</v>
      </c>
      <c r="X99" s="12">
        <v>27200</v>
      </c>
      <c r="Y99" s="12">
        <v>0</v>
      </c>
      <c r="AB99" s="12">
        <v>0</v>
      </c>
      <c r="AC99" s="12">
        <v>228.8</v>
      </c>
      <c r="AD99" s="12">
        <v>7.1</v>
      </c>
      <c r="AE99" s="12">
        <v>18.100000000000001</v>
      </c>
      <c r="AF99" s="12">
        <v>25.200000000000003</v>
      </c>
      <c r="AG99" s="12">
        <v>1.6027088036117381</v>
      </c>
      <c r="AH99" s="12">
        <v>5.5182926829268304</v>
      </c>
      <c r="AI99" s="12">
        <v>7.1210014865385682</v>
      </c>
      <c r="AJ99" s="12">
        <v>187.5</v>
      </c>
      <c r="AK99" s="12">
        <v>5479.7019999999993</v>
      </c>
      <c r="AL99" s="12">
        <v>0</v>
      </c>
      <c r="AM99" s="9">
        <v>51412</v>
      </c>
      <c r="AN99" s="9"/>
      <c r="AO99" s="12" t="s">
        <v>79</v>
      </c>
      <c r="AP99" s="12" t="s">
        <v>80</v>
      </c>
      <c r="AQ99" s="12" t="s">
        <v>81</v>
      </c>
      <c r="AS99" s="12" t="s">
        <v>82</v>
      </c>
      <c r="AU99" s="12" t="s">
        <v>82</v>
      </c>
      <c r="AV99" s="12" t="s">
        <v>82</v>
      </c>
      <c r="AW99" s="12" t="s">
        <v>83</v>
      </c>
      <c r="AX99" s="12" t="s">
        <v>83</v>
      </c>
      <c r="AY99" s="12" t="s">
        <v>79</v>
      </c>
      <c r="BA99" s="12" t="s">
        <v>83</v>
      </c>
      <c r="BB99" s="12" t="s">
        <v>84</v>
      </c>
      <c r="BC99" s="12" t="s">
        <v>79</v>
      </c>
      <c r="BE99" s="12" t="s">
        <v>84</v>
      </c>
      <c r="BG99" s="12" t="s">
        <v>84</v>
      </c>
      <c r="BH99" s="12" t="s">
        <v>85</v>
      </c>
      <c r="BI99" s="12" t="s">
        <v>277</v>
      </c>
      <c r="BJ99" s="12" t="s">
        <v>86</v>
      </c>
      <c r="BK99" s="12" t="s">
        <v>87</v>
      </c>
      <c r="BM99" s="12">
        <f t="shared" si="15"/>
        <v>804.7</v>
      </c>
      <c r="BN99" s="12">
        <f t="shared" si="16"/>
        <v>13.33</v>
      </c>
      <c r="BO99" s="12">
        <f t="shared" si="17"/>
        <v>75.849999999999994</v>
      </c>
      <c r="BP99" s="12">
        <f t="shared" si="18"/>
        <v>33.659999999999997</v>
      </c>
      <c r="BQ99" s="12">
        <f t="shared" si="19"/>
        <v>767.21</v>
      </c>
      <c r="BR99" s="12">
        <f t="shared" si="20"/>
        <v>0</v>
      </c>
      <c r="BS99" s="12">
        <v>3.75</v>
      </c>
      <c r="BT99" s="12">
        <v>65.58</v>
      </c>
      <c r="BU99" s="12">
        <v>0</v>
      </c>
      <c r="BV99" s="12">
        <v>7.5</v>
      </c>
      <c r="BW99" s="12">
        <v>927.54</v>
      </c>
      <c r="BX99" s="12">
        <v>836.54</v>
      </c>
      <c r="BY99" s="12">
        <v>1.1100000000000001</v>
      </c>
      <c r="BZ99" s="12">
        <v>51412</v>
      </c>
      <c r="CA99" s="12">
        <v>1.05</v>
      </c>
      <c r="CB99" s="12">
        <v>0.48599999999999999</v>
      </c>
      <c r="CC99" s="12" t="s">
        <v>1430</v>
      </c>
      <c r="CD99" s="12" t="s">
        <v>1432</v>
      </c>
      <c r="CE99" s="12">
        <v>707</v>
      </c>
      <c r="CF99" s="12">
        <v>56.336060000000003</v>
      </c>
      <c r="CG99" s="12">
        <v>-120.67144</v>
      </c>
    </row>
    <row r="100" spans="1:85">
      <c r="A100" s="12">
        <v>106</v>
      </c>
      <c r="B100" s="12" t="s">
        <v>1417</v>
      </c>
      <c r="C100" s="12" t="s">
        <v>143</v>
      </c>
      <c r="D100" s="9" t="s">
        <v>1311</v>
      </c>
      <c r="F100" s="12" t="s">
        <v>1289</v>
      </c>
      <c r="G100" s="12" t="s">
        <v>1402</v>
      </c>
      <c r="H100" s="12" t="s">
        <v>316</v>
      </c>
      <c r="I100" s="12" t="s">
        <v>315</v>
      </c>
      <c r="J100" s="14">
        <v>44958</v>
      </c>
      <c r="K100" s="12" t="s">
        <v>317</v>
      </c>
      <c r="L100" s="12" t="s">
        <v>77</v>
      </c>
      <c r="O100" s="12" t="s">
        <v>78</v>
      </c>
      <c r="P100" s="12">
        <v>7.87</v>
      </c>
      <c r="Q100" s="12">
        <v>45454.545454545456</v>
      </c>
      <c r="R100" s="12">
        <v>173</v>
      </c>
      <c r="S100" s="12">
        <v>73.8</v>
      </c>
      <c r="T100" s="12">
        <v>13900</v>
      </c>
      <c r="U100" s="12">
        <v>175</v>
      </c>
      <c r="V100" s="12">
        <v>4.3</v>
      </c>
      <c r="W100" s="12">
        <v>374</v>
      </c>
      <c r="X100" s="12">
        <v>20800</v>
      </c>
      <c r="Y100" s="12">
        <v>65</v>
      </c>
      <c r="AA100" s="12">
        <v>9.2999999999999999E-2</v>
      </c>
      <c r="AB100" s="12">
        <v>0</v>
      </c>
      <c r="AC100" s="12">
        <v>2598.6</v>
      </c>
      <c r="AD100" s="12">
        <v>7</v>
      </c>
      <c r="AE100" s="12">
        <v>20.6</v>
      </c>
      <c r="AF100" s="12">
        <v>27.6</v>
      </c>
      <c r="AG100" s="12">
        <v>1.5801354401805869</v>
      </c>
      <c r="AH100" s="12">
        <v>6.2804878048780495</v>
      </c>
      <c r="AI100" s="12">
        <v>7.8606232450586369</v>
      </c>
      <c r="AJ100" s="12">
        <v>2130</v>
      </c>
      <c r="AK100" s="12">
        <v>735.88940000000002</v>
      </c>
      <c r="AL100" s="12">
        <v>0</v>
      </c>
      <c r="AM100" s="12">
        <v>36773</v>
      </c>
      <c r="AO100" s="12" t="s">
        <v>79</v>
      </c>
      <c r="AP100" s="12" t="s">
        <v>80</v>
      </c>
      <c r="AQ100" s="12" t="s">
        <v>81</v>
      </c>
      <c r="AR100" s="12">
        <v>1.22</v>
      </c>
      <c r="AS100" s="12" t="s">
        <v>82</v>
      </c>
      <c r="AU100" s="12" t="s">
        <v>82</v>
      </c>
      <c r="AV100" s="12" t="s">
        <v>82</v>
      </c>
      <c r="AW100" s="12" t="s">
        <v>83</v>
      </c>
      <c r="AX100" s="12" t="s">
        <v>83</v>
      </c>
      <c r="AY100" s="12" t="s">
        <v>79</v>
      </c>
      <c r="BA100" s="12" t="s">
        <v>83</v>
      </c>
      <c r="BB100" s="12" t="s">
        <v>84</v>
      </c>
      <c r="BC100" s="12" t="s">
        <v>79</v>
      </c>
      <c r="BE100" s="12" t="s">
        <v>84</v>
      </c>
      <c r="BF100" s="12">
        <v>0.21</v>
      </c>
      <c r="BG100" s="12" t="s">
        <v>84</v>
      </c>
      <c r="BH100" s="12" t="s">
        <v>85</v>
      </c>
      <c r="BI100" s="12" t="s">
        <v>277</v>
      </c>
      <c r="BJ100" s="12" t="s">
        <v>86</v>
      </c>
      <c r="BK100" s="12" t="s">
        <v>87</v>
      </c>
      <c r="BM100" s="12">
        <f t="shared" si="15"/>
        <v>604.61</v>
      </c>
      <c r="BN100" s="12">
        <f t="shared" si="16"/>
        <v>4.4800000000000004</v>
      </c>
      <c r="BO100" s="12">
        <f t="shared" si="17"/>
        <v>8.6300000000000008</v>
      </c>
      <c r="BP100" s="12">
        <f t="shared" si="18"/>
        <v>6.07</v>
      </c>
      <c r="BQ100" s="12">
        <f t="shared" si="19"/>
        <v>586.69000000000005</v>
      </c>
      <c r="BR100" s="12">
        <f t="shared" si="20"/>
        <v>0.81</v>
      </c>
      <c r="BS100" s="12">
        <v>42.59</v>
      </c>
      <c r="BT100" s="12">
        <v>7.79</v>
      </c>
      <c r="BU100" s="12">
        <v>0</v>
      </c>
      <c r="BV100" s="12">
        <v>7.9</v>
      </c>
      <c r="BW100" s="12">
        <v>623.79</v>
      </c>
      <c r="BX100" s="12">
        <v>637.07000000000005</v>
      </c>
      <c r="BY100" s="12">
        <v>0.98</v>
      </c>
      <c r="BZ100" s="12">
        <v>36773</v>
      </c>
      <c r="CA100" s="12">
        <v>1.03</v>
      </c>
      <c r="CB100" s="12">
        <v>0.12</v>
      </c>
      <c r="CC100" s="12" t="s">
        <v>315</v>
      </c>
      <c r="CD100" s="12" t="s">
        <v>1433</v>
      </c>
      <c r="CE100" s="12">
        <v>745.7</v>
      </c>
      <c r="CF100" s="12">
        <v>56.497439999999997</v>
      </c>
      <c r="CG100" s="12">
        <v>-120.36611000000001</v>
      </c>
    </row>
    <row r="101" spans="1:85">
      <c r="A101" s="12">
        <v>108</v>
      </c>
      <c r="B101" s="12" t="s">
        <v>1417</v>
      </c>
      <c r="C101" s="12" t="s">
        <v>73</v>
      </c>
      <c r="D101" s="12" t="s">
        <v>74</v>
      </c>
      <c r="F101" s="12" t="s">
        <v>1289</v>
      </c>
      <c r="G101" s="12" t="s">
        <v>1402</v>
      </c>
      <c r="H101" s="12" t="s">
        <v>75</v>
      </c>
      <c r="I101" s="12" t="s">
        <v>318</v>
      </c>
      <c r="J101" s="14">
        <v>44958</v>
      </c>
      <c r="K101" s="12" t="s">
        <v>319</v>
      </c>
      <c r="L101" s="12" t="s">
        <v>77</v>
      </c>
      <c r="O101" s="12" t="s">
        <v>78</v>
      </c>
      <c r="P101" s="12">
        <v>7.53</v>
      </c>
      <c r="Q101" s="12">
        <v>166666.66666666669</v>
      </c>
      <c r="R101" s="12">
        <v>2460</v>
      </c>
      <c r="S101" s="12">
        <v>590</v>
      </c>
      <c r="T101" s="12">
        <v>53500</v>
      </c>
      <c r="U101" s="12">
        <v>1470</v>
      </c>
      <c r="W101" s="12">
        <v>2330</v>
      </c>
      <c r="X101" s="12">
        <v>91000</v>
      </c>
      <c r="Y101" s="12">
        <v>150</v>
      </c>
      <c r="AB101" s="12">
        <v>0</v>
      </c>
      <c r="AC101" s="12">
        <v>638.5</v>
      </c>
      <c r="AD101" s="12">
        <v>11.2</v>
      </c>
      <c r="AE101" s="12">
        <v>0</v>
      </c>
      <c r="AF101" s="12">
        <v>11.2</v>
      </c>
      <c r="AG101" s="12">
        <v>2.5282167042889392</v>
      </c>
      <c r="AH101" s="12">
        <v>0</v>
      </c>
      <c r="AI101" s="12">
        <v>2.5282167042889392</v>
      </c>
      <c r="AJ101" s="12">
        <v>523.33000000000004</v>
      </c>
      <c r="AK101" s="12">
        <v>8572.24</v>
      </c>
      <c r="AL101" s="12">
        <v>0</v>
      </c>
      <c r="AM101" s="12">
        <v>151663</v>
      </c>
      <c r="AO101" s="12" t="s">
        <v>311</v>
      </c>
      <c r="AP101" s="12" t="s">
        <v>311</v>
      </c>
      <c r="AQ101" s="12" t="s">
        <v>311</v>
      </c>
      <c r="AS101" s="12" t="s">
        <v>311</v>
      </c>
      <c r="AU101" s="12" t="s">
        <v>311</v>
      </c>
      <c r="AV101" s="12" t="s">
        <v>311</v>
      </c>
      <c r="AW101" s="12" t="s">
        <v>311</v>
      </c>
      <c r="AX101" s="12" t="s">
        <v>311</v>
      </c>
      <c r="AY101" s="12" t="s">
        <v>311</v>
      </c>
      <c r="BA101" s="12" t="s">
        <v>311</v>
      </c>
      <c r="BB101" s="12" t="s">
        <v>311</v>
      </c>
      <c r="BC101" s="12" t="s">
        <v>311</v>
      </c>
      <c r="BE101" s="12" t="s">
        <v>311</v>
      </c>
      <c r="BG101" s="12" t="s">
        <v>311</v>
      </c>
      <c r="BH101" s="12" t="s">
        <v>311</v>
      </c>
      <c r="BI101" s="12" t="s">
        <v>311</v>
      </c>
      <c r="BJ101" s="12" t="s">
        <v>311</v>
      </c>
      <c r="BK101" s="12" t="s">
        <v>311</v>
      </c>
      <c r="BM101" s="12">
        <v>2327.1</v>
      </c>
      <c r="BN101" s="12">
        <v>37.6</v>
      </c>
      <c r="BO101" s="12">
        <v>122.76</v>
      </c>
      <c r="BP101" s="12">
        <v>48.55</v>
      </c>
      <c r="BQ101" s="12">
        <v>2566.7800000000002</v>
      </c>
      <c r="BR101" s="15">
        <f t="shared" ref="BR101:BR106" si="21">Y101/(79.904*7)</f>
        <v>0.26817895760627042</v>
      </c>
      <c r="BS101" s="12">
        <v>10.46</v>
      </c>
      <c r="BT101" s="12">
        <v>48.51</v>
      </c>
      <c r="BU101" s="12">
        <v>0</v>
      </c>
      <c r="BV101" s="12">
        <v>7.5</v>
      </c>
      <c r="BW101" s="12">
        <v>2536.0100000000002</v>
      </c>
      <c r="BX101" s="12">
        <v>2625.75</v>
      </c>
      <c r="BY101" s="12">
        <v>0.97</v>
      </c>
      <c r="BZ101" s="12">
        <v>151663</v>
      </c>
      <c r="CA101" s="12">
        <v>0.91</v>
      </c>
      <c r="CB101" s="12">
        <v>0.82299999999999995</v>
      </c>
      <c r="CC101" s="12" t="s">
        <v>318</v>
      </c>
      <c r="CD101" s="12" t="s">
        <v>1434</v>
      </c>
      <c r="CE101" s="12">
        <v>773.8</v>
      </c>
      <c r="CF101" s="12">
        <v>56.529350000000001</v>
      </c>
      <c r="CG101" s="12">
        <v>-120.2256</v>
      </c>
    </row>
    <row r="102" spans="1:85">
      <c r="A102" s="12">
        <v>109</v>
      </c>
      <c r="B102" s="12" t="s">
        <v>1435</v>
      </c>
      <c r="C102" s="12" t="s">
        <v>73</v>
      </c>
      <c r="D102" s="12" t="s">
        <v>74</v>
      </c>
      <c r="F102" s="12" t="s">
        <v>1289</v>
      </c>
      <c r="G102" s="12" t="s">
        <v>1402</v>
      </c>
      <c r="H102" s="12" t="s">
        <v>75</v>
      </c>
      <c r="I102" s="12" t="s">
        <v>1436</v>
      </c>
      <c r="J102" s="14">
        <v>44960</v>
      </c>
      <c r="K102" s="12" t="s">
        <v>1437</v>
      </c>
      <c r="L102" s="12" t="s">
        <v>77</v>
      </c>
      <c r="O102" s="12" t="s">
        <v>78</v>
      </c>
      <c r="P102" s="12">
        <v>7.58</v>
      </c>
      <c r="Q102" s="12">
        <v>149253.73134328358</v>
      </c>
      <c r="R102" s="12">
        <v>2460</v>
      </c>
      <c r="S102" s="12">
        <v>550</v>
      </c>
      <c r="T102" s="12">
        <v>51800</v>
      </c>
      <c r="U102" s="12">
        <v>1370</v>
      </c>
      <c r="W102" s="12">
        <v>3140</v>
      </c>
      <c r="X102" s="12">
        <v>96600</v>
      </c>
      <c r="Y102" s="12">
        <v>152</v>
      </c>
      <c r="AA102" s="12">
        <v>0.93600000000000005</v>
      </c>
      <c r="AB102" s="12">
        <v>0</v>
      </c>
      <c r="AC102" s="12">
        <v>425</v>
      </c>
      <c r="AD102" s="12">
        <v>82.4</v>
      </c>
      <c r="AE102" s="12">
        <v>575</v>
      </c>
      <c r="AF102" s="12">
        <v>657.4</v>
      </c>
      <c r="AG102" s="12">
        <v>18.600451467268627</v>
      </c>
      <c r="AH102" s="12">
        <v>175.30487804878049</v>
      </c>
      <c r="AI102" s="12">
        <v>193.90532951604911</v>
      </c>
      <c r="AJ102" s="12">
        <v>348.33</v>
      </c>
      <c r="AK102" s="12">
        <v>8407.52</v>
      </c>
      <c r="AL102" s="12">
        <v>0</v>
      </c>
      <c r="AM102" s="12">
        <v>156128</v>
      </c>
      <c r="AO102" s="12" t="s">
        <v>79</v>
      </c>
      <c r="AP102" s="12" t="s">
        <v>80</v>
      </c>
      <c r="AQ102" s="12" t="s">
        <v>81</v>
      </c>
      <c r="AR102" s="12">
        <v>0.17</v>
      </c>
      <c r="AS102" s="12" t="s">
        <v>82</v>
      </c>
      <c r="AT102" s="12">
        <v>87.2</v>
      </c>
      <c r="AU102" s="12" t="s">
        <v>82</v>
      </c>
      <c r="AV102" s="12" t="s">
        <v>82</v>
      </c>
      <c r="AW102" s="12" t="s">
        <v>83</v>
      </c>
      <c r="AX102" s="12" t="s">
        <v>83</v>
      </c>
      <c r="AY102" s="12" t="s">
        <v>79</v>
      </c>
      <c r="AZ102" s="12">
        <v>30.7</v>
      </c>
      <c r="BA102" s="12" t="s">
        <v>83</v>
      </c>
      <c r="BB102" s="12" t="s">
        <v>84</v>
      </c>
      <c r="BC102" s="12" t="s">
        <v>79</v>
      </c>
      <c r="BD102" s="12">
        <v>8.7100000000000009</v>
      </c>
      <c r="BE102" s="12" t="s">
        <v>84</v>
      </c>
      <c r="BF102" s="12">
        <v>83.4</v>
      </c>
      <c r="BG102" s="12" t="s">
        <v>100</v>
      </c>
      <c r="BH102" s="12" t="s">
        <v>85</v>
      </c>
      <c r="BI102" s="12" t="s">
        <v>80</v>
      </c>
      <c r="BJ102" s="12" t="s">
        <v>86</v>
      </c>
      <c r="BK102" s="12" t="s">
        <v>87</v>
      </c>
      <c r="BL102" s="12">
        <v>88</v>
      </c>
      <c r="BM102" s="12">
        <v>2253.15</v>
      </c>
      <c r="BN102" s="12">
        <v>35.04</v>
      </c>
      <c r="BO102" s="12">
        <v>122.76</v>
      </c>
      <c r="BP102" s="12">
        <v>45.26</v>
      </c>
      <c r="BQ102" s="12">
        <v>2724.73</v>
      </c>
      <c r="BR102" s="15">
        <f t="shared" si="21"/>
        <v>0.27175467704102069</v>
      </c>
      <c r="BS102" s="12">
        <v>6.97</v>
      </c>
      <c r="BT102" s="12">
        <v>65.37</v>
      </c>
      <c r="BU102" s="12">
        <v>0</v>
      </c>
      <c r="BV102" s="12">
        <v>7.6</v>
      </c>
      <c r="BW102" s="12">
        <v>2456.21</v>
      </c>
      <c r="BX102" s="12">
        <v>2797.07</v>
      </c>
      <c r="BY102" s="12">
        <v>0.88</v>
      </c>
      <c r="BZ102" s="12">
        <v>156128</v>
      </c>
      <c r="CA102" s="12">
        <v>0.83</v>
      </c>
      <c r="CB102" s="12">
        <v>0.626</v>
      </c>
      <c r="CC102" s="12" t="s">
        <v>1436</v>
      </c>
      <c r="CD102" s="12" t="s">
        <v>1438</v>
      </c>
      <c r="CE102" s="12">
        <v>788.2</v>
      </c>
      <c r="CF102" s="12">
        <v>56.528649999999999</v>
      </c>
      <c r="CG102" s="12">
        <v>-120.19895</v>
      </c>
    </row>
    <row r="103" spans="1:85">
      <c r="A103" s="12">
        <v>110</v>
      </c>
      <c r="B103" s="12" t="s">
        <v>1435</v>
      </c>
      <c r="C103" s="12" t="s">
        <v>321</v>
      </c>
      <c r="D103" s="12" t="s">
        <v>74</v>
      </c>
      <c r="F103" s="12" t="s">
        <v>1289</v>
      </c>
      <c r="G103" s="12" t="s">
        <v>1402</v>
      </c>
      <c r="H103" s="12" t="s">
        <v>175</v>
      </c>
      <c r="I103" s="12" t="s">
        <v>320</v>
      </c>
      <c r="J103" s="14">
        <v>44960</v>
      </c>
      <c r="K103" s="12" t="s">
        <v>322</v>
      </c>
      <c r="L103" s="12" t="s">
        <v>77</v>
      </c>
      <c r="O103" s="12" t="s">
        <v>78</v>
      </c>
      <c r="P103" s="12">
        <v>7.96</v>
      </c>
      <c r="Q103" s="12">
        <v>17921.146953405016</v>
      </c>
      <c r="R103" s="12">
        <v>846</v>
      </c>
      <c r="S103" s="12">
        <v>204</v>
      </c>
      <c r="T103" s="12">
        <v>3780</v>
      </c>
      <c r="U103" s="12">
        <v>129</v>
      </c>
      <c r="W103" s="12">
        <v>2230</v>
      </c>
      <c r="X103" s="12">
        <v>6870</v>
      </c>
      <c r="AA103" s="12">
        <v>8.9999999999999993E-3</v>
      </c>
      <c r="AB103" s="12">
        <v>0</v>
      </c>
      <c r="AC103" s="12">
        <v>140.30000000000001</v>
      </c>
      <c r="AD103" s="12">
        <v>0</v>
      </c>
      <c r="AE103" s="12">
        <v>40.6</v>
      </c>
      <c r="AF103" s="12">
        <v>40.6</v>
      </c>
      <c r="AG103" s="12">
        <v>0</v>
      </c>
      <c r="AH103" s="12">
        <v>12.378048780487806</v>
      </c>
      <c r="AI103" s="12">
        <v>12.378048780487806</v>
      </c>
      <c r="AJ103" s="12">
        <v>115</v>
      </c>
      <c r="AK103" s="12">
        <v>2952.5340000000001</v>
      </c>
      <c r="AL103" s="12">
        <v>0</v>
      </c>
      <c r="AM103" s="12">
        <v>14128</v>
      </c>
      <c r="AO103" s="12" t="s">
        <v>79</v>
      </c>
      <c r="AP103" s="12" t="s">
        <v>80</v>
      </c>
      <c r="AQ103" s="12" t="s">
        <v>81</v>
      </c>
      <c r="AS103" s="12" t="s">
        <v>82</v>
      </c>
      <c r="AT103" s="12">
        <v>22.2</v>
      </c>
      <c r="AU103" s="12" t="s">
        <v>82</v>
      </c>
      <c r="AV103" s="12" t="s">
        <v>82</v>
      </c>
      <c r="AW103" s="12" t="s">
        <v>83</v>
      </c>
      <c r="AX103" s="12" t="s">
        <v>83</v>
      </c>
      <c r="AY103" s="12" t="s">
        <v>79</v>
      </c>
      <c r="AZ103" s="12">
        <v>3.46</v>
      </c>
      <c r="BA103" s="12" t="s">
        <v>83</v>
      </c>
      <c r="BB103" s="12" t="s">
        <v>84</v>
      </c>
      <c r="BC103" s="12" t="s">
        <v>79</v>
      </c>
      <c r="BD103" s="12">
        <v>7.2</v>
      </c>
      <c r="BE103" s="12" t="s">
        <v>84</v>
      </c>
      <c r="BF103" s="12">
        <v>12.6</v>
      </c>
      <c r="BG103" s="12" t="s">
        <v>84</v>
      </c>
      <c r="BH103" s="12" t="s">
        <v>85</v>
      </c>
      <c r="BI103" s="12" t="s">
        <v>80</v>
      </c>
      <c r="BJ103" s="12" t="s">
        <v>86</v>
      </c>
      <c r="BK103" s="12" t="s">
        <v>87</v>
      </c>
      <c r="BM103" s="12">
        <v>164.42</v>
      </c>
      <c r="BN103" s="12">
        <v>3.3</v>
      </c>
      <c r="BO103" s="12">
        <v>42.22</v>
      </c>
      <c r="BP103" s="12">
        <v>16.79</v>
      </c>
      <c r="BQ103" s="12">
        <v>193.78</v>
      </c>
      <c r="BR103" s="15">
        <f t="shared" si="21"/>
        <v>0</v>
      </c>
      <c r="BS103" s="12">
        <v>2.2999999999999998</v>
      </c>
      <c r="BT103" s="12">
        <v>46.43</v>
      </c>
      <c r="BU103" s="12">
        <v>0</v>
      </c>
      <c r="BV103" s="12">
        <v>8</v>
      </c>
      <c r="BW103" s="12">
        <v>226.73</v>
      </c>
      <c r="BX103" s="12">
        <v>242.51</v>
      </c>
      <c r="BY103" s="12">
        <v>0.93</v>
      </c>
      <c r="BZ103" s="12">
        <v>14128</v>
      </c>
      <c r="CA103" s="12">
        <v>0.85</v>
      </c>
      <c r="CB103" s="12">
        <v>0.34499999999999997</v>
      </c>
      <c r="CC103" s="12" t="s">
        <v>320</v>
      </c>
      <c r="CD103" s="12" t="s">
        <v>1439</v>
      </c>
      <c r="CE103" s="12">
        <v>704.4</v>
      </c>
      <c r="CF103" s="12">
        <v>56.54224</v>
      </c>
      <c r="CG103" s="12">
        <v>-120.75294</v>
      </c>
    </row>
    <row r="104" spans="1:85">
      <c r="A104" s="12">
        <v>111</v>
      </c>
      <c r="B104" s="12" t="s">
        <v>1435</v>
      </c>
      <c r="C104" s="12" t="s">
        <v>321</v>
      </c>
      <c r="D104" s="12" t="s">
        <v>74</v>
      </c>
      <c r="F104" s="12" t="s">
        <v>1289</v>
      </c>
      <c r="G104" s="12" t="s">
        <v>1402</v>
      </c>
      <c r="H104" s="12" t="s">
        <v>175</v>
      </c>
      <c r="I104" s="12" t="s">
        <v>320</v>
      </c>
      <c r="J104" s="14">
        <v>44960</v>
      </c>
      <c r="K104" s="12" t="s">
        <v>323</v>
      </c>
      <c r="L104" s="12" t="s">
        <v>77</v>
      </c>
      <c r="O104" s="12" t="s">
        <v>78</v>
      </c>
      <c r="P104" s="12">
        <v>7.94</v>
      </c>
      <c r="Q104" s="12">
        <v>19230.76923076923</v>
      </c>
      <c r="R104" s="12">
        <v>841</v>
      </c>
      <c r="S104" s="12">
        <v>182</v>
      </c>
      <c r="T104" s="12">
        <v>4360</v>
      </c>
      <c r="U104" s="12">
        <v>125</v>
      </c>
      <c r="W104" s="12">
        <v>2700</v>
      </c>
      <c r="X104" s="12">
        <v>7300</v>
      </c>
      <c r="Y104" s="12">
        <v>17</v>
      </c>
      <c r="AA104" s="12">
        <v>2.3E-2</v>
      </c>
      <c r="AB104" s="12">
        <v>0</v>
      </c>
      <c r="AC104" s="12">
        <v>154.5</v>
      </c>
      <c r="AD104" s="12">
        <v>0</v>
      </c>
      <c r="AE104" s="12">
        <v>39.799999999999997</v>
      </c>
      <c r="AF104" s="12">
        <v>39.799999999999997</v>
      </c>
      <c r="AG104" s="12">
        <v>0</v>
      </c>
      <c r="AH104" s="12">
        <v>12.134146341463415</v>
      </c>
      <c r="AI104" s="12">
        <v>12.134146341463415</v>
      </c>
      <c r="AJ104" s="12">
        <v>126.67</v>
      </c>
      <c r="AK104" s="12">
        <v>2849.453</v>
      </c>
      <c r="AL104" s="12">
        <v>0</v>
      </c>
      <c r="AM104" s="12">
        <v>15584</v>
      </c>
      <c r="AO104" s="12" t="s">
        <v>79</v>
      </c>
      <c r="AP104" s="12" t="s">
        <v>80</v>
      </c>
      <c r="AQ104" s="12" t="s">
        <v>81</v>
      </c>
      <c r="AS104" s="12" t="s">
        <v>82</v>
      </c>
      <c r="AT104" s="12">
        <v>14.6</v>
      </c>
      <c r="AU104" s="12" t="s">
        <v>82</v>
      </c>
      <c r="AV104" s="12" t="s">
        <v>82</v>
      </c>
      <c r="AW104" s="12" t="s">
        <v>83</v>
      </c>
      <c r="AX104" s="12" t="s">
        <v>83</v>
      </c>
      <c r="AY104" s="12" t="s">
        <v>79</v>
      </c>
      <c r="AZ104" s="12">
        <v>1.75</v>
      </c>
      <c r="BA104" s="12" t="s">
        <v>83</v>
      </c>
      <c r="BB104" s="12" t="s">
        <v>84</v>
      </c>
      <c r="BC104" s="12" t="s">
        <v>79</v>
      </c>
      <c r="BD104" s="12">
        <v>4</v>
      </c>
      <c r="BE104" s="12" t="s">
        <v>84</v>
      </c>
      <c r="BF104" s="12">
        <v>7.26</v>
      </c>
      <c r="BG104" s="12" t="s">
        <v>84</v>
      </c>
      <c r="BH104" s="12" t="s">
        <v>85</v>
      </c>
      <c r="BI104" s="12" t="s">
        <v>80</v>
      </c>
      <c r="BJ104" s="12" t="s">
        <v>86</v>
      </c>
      <c r="BK104" s="12" t="s">
        <v>87</v>
      </c>
      <c r="BM104" s="12">
        <v>189.65</v>
      </c>
      <c r="BN104" s="12">
        <v>3.2</v>
      </c>
      <c r="BO104" s="12">
        <v>41.97</v>
      </c>
      <c r="BP104" s="12">
        <v>14.98</v>
      </c>
      <c r="BQ104" s="12">
        <v>205.91</v>
      </c>
      <c r="BR104" s="15">
        <f t="shared" si="21"/>
        <v>3.039361519537731E-2</v>
      </c>
      <c r="BS104" s="12">
        <v>2.5299999999999998</v>
      </c>
      <c r="BT104" s="12">
        <v>56.21</v>
      </c>
      <c r="BU104" s="12">
        <v>0</v>
      </c>
      <c r="BV104" s="12">
        <v>7.9</v>
      </c>
      <c r="BW104" s="12">
        <v>249.8</v>
      </c>
      <c r="BX104" s="12">
        <v>264.64999999999998</v>
      </c>
      <c r="BY104" s="12">
        <v>0.94</v>
      </c>
      <c r="BZ104" s="12">
        <v>15584</v>
      </c>
      <c r="CA104" s="12">
        <v>0.92</v>
      </c>
      <c r="CB104" s="12">
        <v>0.255</v>
      </c>
      <c r="CC104" s="12" t="s">
        <v>320</v>
      </c>
      <c r="CD104" s="12" t="s">
        <v>1439</v>
      </c>
      <c r="CE104" s="12">
        <v>704.4</v>
      </c>
      <c r="CF104" s="12">
        <v>56.54224</v>
      </c>
      <c r="CG104" s="12">
        <v>-120.75294</v>
      </c>
    </row>
    <row r="105" spans="1:85">
      <c r="A105" s="12">
        <v>112</v>
      </c>
      <c r="B105" s="12" t="s">
        <v>1440</v>
      </c>
      <c r="C105" s="12" t="s">
        <v>264</v>
      </c>
      <c r="D105" s="12" t="s">
        <v>74</v>
      </c>
      <c r="F105" s="12" t="s">
        <v>1289</v>
      </c>
      <c r="G105" s="12" t="s">
        <v>1402</v>
      </c>
      <c r="H105" s="12" t="s">
        <v>224</v>
      </c>
      <c r="I105" s="12" t="s">
        <v>1441</v>
      </c>
      <c r="J105" s="14">
        <v>44946</v>
      </c>
      <c r="K105" s="12" t="s">
        <v>1442</v>
      </c>
      <c r="L105" s="12" t="s">
        <v>77</v>
      </c>
      <c r="O105" s="12" t="s">
        <v>78</v>
      </c>
      <c r="P105" s="12">
        <v>5.67</v>
      </c>
      <c r="Q105" s="12">
        <v>238095.2</v>
      </c>
      <c r="R105" s="12">
        <v>21000</v>
      </c>
      <c r="S105" s="12">
        <v>1814</v>
      </c>
      <c r="T105" s="12">
        <v>75530</v>
      </c>
      <c r="U105" s="12">
        <v>3023</v>
      </c>
      <c r="V105" s="12">
        <v>56</v>
      </c>
      <c r="W105" s="12">
        <v>1245</v>
      </c>
      <c r="X105" s="12">
        <v>185530</v>
      </c>
      <c r="Y105" s="12">
        <v>306</v>
      </c>
      <c r="AA105" s="12">
        <v>4.26</v>
      </c>
      <c r="AB105" s="12">
        <v>0</v>
      </c>
      <c r="AC105" s="12">
        <v>44.7</v>
      </c>
      <c r="AD105" s="12">
        <v>0</v>
      </c>
      <c r="AE105" s="12">
        <v>0</v>
      </c>
      <c r="AF105" s="12">
        <v>0</v>
      </c>
      <c r="AG105" s="12">
        <v>0</v>
      </c>
      <c r="AH105" s="12">
        <v>0</v>
      </c>
      <c r="AI105" s="12">
        <v>0</v>
      </c>
      <c r="AJ105" s="12">
        <v>36.67</v>
      </c>
      <c r="AK105" s="12">
        <v>59907</v>
      </c>
      <c r="AL105" s="12">
        <v>0</v>
      </c>
      <c r="AM105" s="12">
        <v>288164</v>
      </c>
      <c r="AO105" s="12" t="s">
        <v>246</v>
      </c>
      <c r="AP105" s="12" t="s">
        <v>191</v>
      </c>
      <c r="AQ105" s="12" t="s">
        <v>190</v>
      </c>
      <c r="AR105" s="12">
        <v>7.94</v>
      </c>
      <c r="AS105" s="12" t="s">
        <v>80</v>
      </c>
      <c r="AT105" s="12">
        <v>15.1</v>
      </c>
      <c r="AU105" s="12" t="s">
        <v>80</v>
      </c>
      <c r="AV105" s="12" t="s">
        <v>80</v>
      </c>
      <c r="AW105" s="12" t="s">
        <v>81</v>
      </c>
      <c r="AX105" s="12" t="s">
        <v>81</v>
      </c>
      <c r="AY105" s="12" t="s">
        <v>246</v>
      </c>
      <c r="AZ105" s="12">
        <v>58.7</v>
      </c>
      <c r="BA105" s="12" t="s">
        <v>81</v>
      </c>
      <c r="BB105" s="12" t="s">
        <v>79</v>
      </c>
      <c r="BC105" s="12" t="s">
        <v>246</v>
      </c>
      <c r="BD105" s="12">
        <v>8.4</v>
      </c>
      <c r="BE105" s="12" t="s">
        <v>79</v>
      </c>
      <c r="BF105" s="12">
        <v>1270</v>
      </c>
      <c r="BG105" s="12" t="s">
        <v>79</v>
      </c>
      <c r="BH105" s="12" t="s">
        <v>248</v>
      </c>
      <c r="BI105" s="12" t="s">
        <v>277</v>
      </c>
      <c r="BJ105" s="12" t="s">
        <v>84</v>
      </c>
      <c r="BK105" s="12" t="s">
        <v>249</v>
      </c>
      <c r="BL105" s="12">
        <v>51.6</v>
      </c>
      <c r="BM105" s="12">
        <v>3285.34</v>
      </c>
      <c r="BN105" s="12">
        <v>77.319999999999993</v>
      </c>
      <c r="BO105" s="12">
        <v>1047.96</v>
      </c>
      <c r="BP105" s="12">
        <v>149.27000000000001</v>
      </c>
      <c r="BQ105" s="12">
        <v>5233.13</v>
      </c>
      <c r="BR105" s="15">
        <f t="shared" si="21"/>
        <v>0.54708507351679159</v>
      </c>
      <c r="BS105" s="12">
        <v>0.73</v>
      </c>
      <c r="BT105" s="12">
        <v>25.92</v>
      </c>
      <c r="BU105" s="12">
        <v>0</v>
      </c>
      <c r="BV105" s="12">
        <v>5.7</v>
      </c>
      <c r="BW105" s="12">
        <v>4559.8900000000003</v>
      </c>
      <c r="BX105" s="12">
        <v>5259.78</v>
      </c>
      <c r="BY105" s="12">
        <v>0.87</v>
      </c>
      <c r="BZ105" s="12">
        <v>288164</v>
      </c>
      <c r="CA105" s="12">
        <v>0.63</v>
      </c>
      <c r="CB105" s="12">
        <v>5.601</v>
      </c>
      <c r="CC105" s="12" t="s">
        <v>1441</v>
      </c>
      <c r="CD105" s="12" t="s">
        <v>1443</v>
      </c>
      <c r="CE105" s="12">
        <v>841.6</v>
      </c>
      <c r="CF105" s="12">
        <v>56.029870000000003</v>
      </c>
      <c r="CG105" s="12">
        <v>-120.69049</v>
      </c>
    </row>
    <row r="106" spans="1:85">
      <c r="A106" s="12">
        <v>113</v>
      </c>
      <c r="B106" s="12" t="s">
        <v>1440</v>
      </c>
      <c r="C106" s="12" t="s">
        <v>264</v>
      </c>
      <c r="D106" s="12" t="s">
        <v>74</v>
      </c>
      <c r="F106" s="12" t="s">
        <v>1289</v>
      </c>
      <c r="G106" s="12" t="s">
        <v>1402</v>
      </c>
      <c r="H106" s="12" t="s">
        <v>224</v>
      </c>
      <c r="I106" s="12" t="s">
        <v>1441</v>
      </c>
      <c r="J106" s="14">
        <v>44946</v>
      </c>
      <c r="K106" s="12" t="s">
        <v>1442</v>
      </c>
      <c r="L106" s="12" t="s">
        <v>77</v>
      </c>
      <c r="O106" s="12" t="s">
        <v>78</v>
      </c>
      <c r="P106" s="12">
        <v>5.67</v>
      </c>
      <c r="Q106" s="12">
        <v>238095.2</v>
      </c>
      <c r="R106" s="12">
        <v>21000</v>
      </c>
      <c r="S106" s="12">
        <v>1814</v>
      </c>
      <c r="T106" s="12">
        <v>75530</v>
      </c>
      <c r="U106" s="12">
        <v>3023</v>
      </c>
      <c r="V106" s="12">
        <v>56</v>
      </c>
      <c r="W106" s="12">
        <v>1245</v>
      </c>
      <c r="X106" s="12">
        <v>185530</v>
      </c>
      <c r="Y106" s="12">
        <v>306</v>
      </c>
      <c r="AA106" s="12">
        <v>4.26</v>
      </c>
      <c r="AB106" s="12">
        <v>0</v>
      </c>
      <c r="AC106" s="12">
        <v>44.7</v>
      </c>
      <c r="AD106" s="12">
        <v>0</v>
      </c>
      <c r="AE106" s="12">
        <v>0</v>
      </c>
      <c r="AF106" s="12">
        <v>0</v>
      </c>
      <c r="AG106" s="12">
        <v>0</v>
      </c>
      <c r="AH106" s="12">
        <v>0</v>
      </c>
      <c r="AI106" s="12">
        <v>0</v>
      </c>
      <c r="AJ106" s="12">
        <v>36.67</v>
      </c>
      <c r="AK106" s="12">
        <v>59907</v>
      </c>
      <c r="AL106" s="12">
        <v>0</v>
      </c>
      <c r="AM106" s="12">
        <v>288164</v>
      </c>
      <c r="AO106" s="12" t="s">
        <v>246</v>
      </c>
      <c r="AP106" s="12" t="s">
        <v>191</v>
      </c>
      <c r="AQ106" s="12" t="s">
        <v>190</v>
      </c>
      <c r="AR106" s="12">
        <v>7.94</v>
      </c>
      <c r="AS106" s="12" t="s">
        <v>80</v>
      </c>
      <c r="AT106" s="12">
        <v>15.1</v>
      </c>
      <c r="AU106" s="12" t="s">
        <v>80</v>
      </c>
      <c r="AV106" s="12" t="s">
        <v>80</v>
      </c>
      <c r="AW106" s="12" t="s">
        <v>81</v>
      </c>
      <c r="AX106" s="12" t="s">
        <v>81</v>
      </c>
      <c r="AY106" s="12" t="s">
        <v>246</v>
      </c>
      <c r="AZ106" s="12">
        <v>58.7</v>
      </c>
      <c r="BA106" s="12" t="s">
        <v>81</v>
      </c>
      <c r="BB106" s="12" t="s">
        <v>79</v>
      </c>
      <c r="BC106" s="12" t="s">
        <v>246</v>
      </c>
      <c r="BD106" s="12">
        <v>8.4</v>
      </c>
      <c r="BE106" s="12" t="s">
        <v>79</v>
      </c>
      <c r="BF106" s="12">
        <v>1270</v>
      </c>
      <c r="BG106" s="12" t="s">
        <v>79</v>
      </c>
      <c r="BH106" s="12" t="s">
        <v>248</v>
      </c>
      <c r="BI106" s="12" t="s">
        <v>277</v>
      </c>
      <c r="BJ106" s="12" t="s">
        <v>84</v>
      </c>
      <c r="BK106" s="12" t="s">
        <v>249</v>
      </c>
      <c r="BL106" s="12">
        <v>51.6</v>
      </c>
      <c r="BM106" s="12">
        <v>3285.34</v>
      </c>
      <c r="BN106" s="12">
        <v>77.319999999999993</v>
      </c>
      <c r="BO106" s="12">
        <v>1047.96</v>
      </c>
      <c r="BP106" s="12">
        <v>149.27000000000001</v>
      </c>
      <c r="BQ106" s="12">
        <v>5233.13</v>
      </c>
      <c r="BR106" s="15">
        <f t="shared" si="21"/>
        <v>0.54708507351679159</v>
      </c>
      <c r="BS106" s="12">
        <v>0.73</v>
      </c>
      <c r="BT106" s="12">
        <v>25.92</v>
      </c>
      <c r="BU106" s="12">
        <v>0</v>
      </c>
      <c r="BV106" s="12">
        <v>5.7</v>
      </c>
      <c r="BW106" s="12">
        <v>4559.8900000000003</v>
      </c>
      <c r="BX106" s="12">
        <v>5259.78</v>
      </c>
      <c r="BY106" s="12">
        <v>0.87</v>
      </c>
      <c r="BZ106" s="12">
        <v>288164</v>
      </c>
      <c r="CA106" s="12">
        <v>0.63</v>
      </c>
      <c r="CB106" s="12">
        <v>5.601</v>
      </c>
      <c r="CD106" s="12" t="s">
        <v>1443</v>
      </c>
      <c r="CE106" s="12">
        <v>841.6</v>
      </c>
      <c r="CF106" s="12">
        <v>56.029870000000003</v>
      </c>
      <c r="CG106" s="12">
        <v>-120.69049</v>
      </c>
    </row>
    <row r="107" spans="1:85">
      <c r="A107" s="12">
        <v>114</v>
      </c>
      <c r="B107" s="12" t="s">
        <v>1440</v>
      </c>
      <c r="C107" s="12" t="s">
        <v>264</v>
      </c>
      <c r="E107" s="12" t="s">
        <v>89</v>
      </c>
      <c r="F107" s="12" t="s">
        <v>1289</v>
      </c>
      <c r="G107" s="12" t="s">
        <v>1402</v>
      </c>
      <c r="H107" s="12" t="s">
        <v>224</v>
      </c>
      <c r="I107" s="12" t="s">
        <v>1441</v>
      </c>
      <c r="J107" s="14">
        <v>44946</v>
      </c>
      <c r="K107" s="12" t="s">
        <v>1444</v>
      </c>
      <c r="L107" s="12" t="s">
        <v>77</v>
      </c>
      <c r="O107" s="12" t="s">
        <v>78</v>
      </c>
      <c r="P107" s="12">
        <v>4.4000000000000004</v>
      </c>
      <c r="Q107" s="12">
        <v>227272.7</v>
      </c>
      <c r="R107" s="12">
        <v>22300</v>
      </c>
      <c r="S107" s="12">
        <v>2080</v>
      </c>
      <c r="T107" s="12">
        <v>74400</v>
      </c>
      <c r="U107" s="12">
        <v>2390</v>
      </c>
      <c r="V107" s="12">
        <v>62.6</v>
      </c>
      <c r="W107" s="12">
        <v>72</v>
      </c>
      <c r="X107" s="12">
        <v>175000</v>
      </c>
      <c r="Y107" s="12">
        <v>169</v>
      </c>
      <c r="AA107" s="12">
        <v>4.66</v>
      </c>
      <c r="AB107" s="12">
        <v>0</v>
      </c>
      <c r="AC107" s="12">
        <v>0</v>
      </c>
      <c r="AD107" s="12">
        <v>0</v>
      </c>
      <c r="AE107" s="12">
        <v>0</v>
      </c>
      <c r="AF107" s="12">
        <v>0</v>
      </c>
      <c r="AG107" s="12">
        <v>0</v>
      </c>
      <c r="AH107" s="12">
        <v>0</v>
      </c>
      <c r="AI107" s="12">
        <v>0</v>
      </c>
      <c r="AJ107" s="12">
        <v>3.33</v>
      </c>
      <c r="AK107" s="12">
        <v>64249</v>
      </c>
      <c r="AL107" s="12">
        <v>0</v>
      </c>
      <c r="AM107" s="12">
        <v>276439</v>
      </c>
      <c r="AO107" s="12" t="s">
        <v>1445</v>
      </c>
      <c r="AP107" s="12" t="s">
        <v>81</v>
      </c>
      <c r="AQ107" s="12" t="s">
        <v>84</v>
      </c>
      <c r="AR107" s="12">
        <v>7.71</v>
      </c>
      <c r="AS107" s="12" t="s">
        <v>215</v>
      </c>
      <c r="AT107" s="12">
        <v>16.3</v>
      </c>
      <c r="AU107" s="12" t="s">
        <v>179</v>
      </c>
      <c r="AV107" s="12" t="s">
        <v>81</v>
      </c>
      <c r="AW107" s="12" t="s">
        <v>81</v>
      </c>
      <c r="AX107" s="12" t="s">
        <v>180</v>
      </c>
      <c r="AY107" s="12" t="s">
        <v>80</v>
      </c>
      <c r="AZ107" s="12">
        <v>67.5</v>
      </c>
      <c r="BA107" s="12" t="s">
        <v>80</v>
      </c>
      <c r="BB107" s="12" t="s">
        <v>79</v>
      </c>
      <c r="BC107" s="12" t="s">
        <v>81</v>
      </c>
      <c r="BD107" s="12">
        <v>8.1</v>
      </c>
      <c r="BE107" s="12" t="s">
        <v>81</v>
      </c>
      <c r="BF107" s="12">
        <v>1510</v>
      </c>
      <c r="BG107" s="12" t="s">
        <v>1446</v>
      </c>
      <c r="BH107" s="12" t="s">
        <v>182</v>
      </c>
      <c r="BI107" s="12" t="s">
        <v>80</v>
      </c>
      <c r="BJ107" s="12" t="s">
        <v>209</v>
      </c>
      <c r="BK107" s="12" t="s">
        <v>115</v>
      </c>
      <c r="BL107" s="12">
        <v>49.4</v>
      </c>
      <c r="BM107" s="12">
        <v>3236.19</v>
      </c>
      <c r="BN107" s="12">
        <v>61.13</v>
      </c>
      <c r="BO107" s="12">
        <v>1112.83</v>
      </c>
      <c r="BP107" s="12">
        <v>171.16</v>
      </c>
      <c r="BQ107" s="12">
        <v>4936.1099999999997</v>
      </c>
      <c r="BS107" s="12">
        <v>0</v>
      </c>
      <c r="BT107" s="12">
        <v>1.5</v>
      </c>
      <c r="BU107" s="12">
        <v>0</v>
      </c>
      <c r="BV107" s="12">
        <v>4.4000000000000004</v>
      </c>
      <c r="BW107" s="12">
        <v>4581.3100000000004</v>
      </c>
      <c r="BX107" s="12">
        <v>4937.6099999999997</v>
      </c>
      <c r="BY107" s="12">
        <v>0.93</v>
      </c>
      <c r="BZ107" s="12">
        <v>276439</v>
      </c>
      <c r="CA107" s="12">
        <v>0.66</v>
      </c>
      <c r="CB107" s="12">
        <v>114.107</v>
      </c>
      <c r="CC107" s="12" t="s">
        <v>1441</v>
      </c>
      <c r="CD107" s="12" t="s">
        <v>1443</v>
      </c>
      <c r="CE107" s="12">
        <v>841.6</v>
      </c>
      <c r="CF107" s="12">
        <v>56.029870000000003</v>
      </c>
      <c r="CG107" s="12">
        <v>-120.69049</v>
      </c>
    </row>
    <row r="108" spans="1:85">
      <c r="A108" s="12">
        <v>115</v>
      </c>
      <c r="B108" s="12" t="s">
        <v>1440</v>
      </c>
      <c r="C108" s="12" t="s">
        <v>264</v>
      </c>
      <c r="E108" s="12" t="s">
        <v>89</v>
      </c>
      <c r="F108" s="12" t="s">
        <v>1289</v>
      </c>
      <c r="G108" s="12" t="s">
        <v>1402</v>
      </c>
      <c r="H108" s="12" t="s">
        <v>224</v>
      </c>
      <c r="I108" s="12" t="s">
        <v>1441</v>
      </c>
      <c r="J108" s="14">
        <v>44946</v>
      </c>
      <c r="K108" s="12" t="s">
        <v>1444</v>
      </c>
      <c r="L108" s="12" t="s">
        <v>77</v>
      </c>
      <c r="O108" s="12" t="s">
        <v>78</v>
      </c>
      <c r="P108" s="12">
        <v>4.4000000000000004</v>
      </c>
      <c r="Q108" s="12">
        <v>227272.7</v>
      </c>
      <c r="R108" s="12">
        <v>22300</v>
      </c>
      <c r="S108" s="12">
        <v>2080</v>
      </c>
      <c r="T108" s="12">
        <v>74400</v>
      </c>
      <c r="U108" s="12">
        <v>2390</v>
      </c>
      <c r="V108" s="12">
        <v>62.6</v>
      </c>
      <c r="W108" s="12">
        <v>72</v>
      </c>
      <c r="X108" s="12">
        <v>175000</v>
      </c>
      <c r="Y108" s="12">
        <v>169</v>
      </c>
      <c r="AA108" s="12">
        <v>4.66</v>
      </c>
      <c r="AB108" s="12">
        <v>0</v>
      </c>
      <c r="AC108" s="12">
        <v>0</v>
      </c>
      <c r="AD108" s="12">
        <v>0</v>
      </c>
      <c r="AE108" s="12">
        <v>0</v>
      </c>
      <c r="AF108" s="12">
        <v>0</v>
      </c>
      <c r="AG108" s="12">
        <v>0</v>
      </c>
      <c r="AH108" s="12">
        <v>0</v>
      </c>
      <c r="AI108" s="12">
        <v>0</v>
      </c>
      <c r="AJ108" s="12">
        <v>3.33</v>
      </c>
      <c r="AK108" s="12">
        <v>64249</v>
      </c>
      <c r="AL108" s="12">
        <v>0</v>
      </c>
      <c r="AM108" s="12">
        <v>276439</v>
      </c>
      <c r="AO108" s="12" t="s">
        <v>1445</v>
      </c>
      <c r="AP108" s="12" t="s">
        <v>81</v>
      </c>
      <c r="AQ108" s="12" t="s">
        <v>84</v>
      </c>
      <c r="AR108" s="12">
        <v>7.71</v>
      </c>
      <c r="AS108" s="12" t="s">
        <v>215</v>
      </c>
      <c r="AT108" s="12">
        <v>16.3</v>
      </c>
      <c r="AU108" s="12" t="s">
        <v>179</v>
      </c>
      <c r="AV108" s="12" t="s">
        <v>81</v>
      </c>
      <c r="AW108" s="12" t="s">
        <v>81</v>
      </c>
      <c r="AX108" s="12" t="s">
        <v>180</v>
      </c>
      <c r="AY108" s="12" t="s">
        <v>80</v>
      </c>
      <c r="AZ108" s="12">
        <v>67.5</v>
      </c>
      <c r="BA108" s="12" t="s">
        <v>80</v>
      </c>
      <c r="BB108" s="12" t="s">
        <v>79</v>
      </c>
      <c r="BC108" s="12" t="s">
        <v>81</v>
      </c>
      <c r="BD108" s="12">
        <v>8.1</v>
      </c>
      <c r="BE108" s="12" t="s">
        <v>81</v>
      </c>
      <c r="BF108" s="12">
        <v>1510</v>
      </c>
      <c r="BG108" s="12" t="s">
        <v>1446</v>
      </c>
      <c r="BH108" s="12" t="s">
        <v>182</v>
      </c>
      <c r="BI108" s="12" t="s">
        <v>80</v>
      </c>
      <c r="BJ108" s="12" t="s">
        <v>209</v>
      </c>
      <c r="BK108" s="12" t="s">
        <v>115</v>
      </c>
      <c r="BL108" s="12">
        <v>49.4</v>
      </c>
      <c r="BM108" s="12">
        <v>3236.19</v>
      </c>
      <c r="BN108" s="12">
        <v>61.13</v>
      </c>
      <c r="BO108" s="12">
        <v>1112.83</v>
      </c>
      <c r="BP108" s="12">
        <v>171.16</v>
      </c>
      <c r="BQ108" s="12">
        <v>4936.1099999999997</v>
      </c>
      <c r="BS108" s="12">
        <v>0</v>
      </c>
      <c r="BT108" s="12">
        <v>1.5</v>
      </c>
      <c r="BU108" s="12">
        <v>0</v>
      </c>
      <c r="BV108" s="12">
        <v>4.4000000000000004</v>
      </c>
      <c r="BW108" s="12">
        <v>4581.3100000000004</v>
      </c>
      <c r="BX108" s="12">
        <v>4937.6099999999997</v>
      </c>
      <c r="BY108" s="12">
        <v>0.93</v>
      </c>
      <c r="BZ108" s="12">
        <v>276439</v>
      </c>
      <c r="CA108" s="12">
        <v>0.66</v>
      </c>
      <c r="CB108" s="12">
        <v>114.107</v>
      </c>
      <c r="CD108" s="12" t="s">
        <v>1443</v>
      </c>
      <c r="CE108" s="12">
        <v>841.6</v>
      </c>
      <c r="CF108" s="12">
        <v>56.029870000000003</v>
      </c>
      <c r="CG108" s="12">
        <v>-120.69049</v>
      </c>
    </row>
    <row r="109" spans="1:85">
      <c r="A109" s="12">
        <v>119</v>
      </c>
      <c r="B109" s="16" t="s">
        <v>1447</v>
      </c>
      <c r="C109" s="17" t="s">
        <v>174</v>
      </c>
      <c r="D109" s="17" t="s">
        <v>74</v>
      </c>
      <c r="E109" s="17"/>
      <c r="F109" s="17" t="s">
        <v>1268</v>
      </c>
      <c r="G109" s="17" t="s">
        <v>1448</v>
      </c>
      <c r="H109" s="11" t="s">
        <v>224</v>
      </c>
      <c r="I109" s="17" t="s">
        <v>324</v>
      </c>
      <c r="J109" s="18">
        <v>43551</v>
      </c>
      <c r="K109" s="10">
        <v>31224230411105</v>
      </c>
      <c r="L109" s="13" t="s">
        <v>77</v>
      </c>
      <c r="N109" s="13" t="s">
        <v>371</v>
      </c>
      <c r="O109" s="13" t="s">
        <v>78</v>
      </c>
      <c r="P109" s="13">
        <v>6.99</v>
      </c>
      <c r="Q109" s="13">
        <v>166666.66666666669</v>
      </c>
      <c r="R109" s="13">
        <v>15170</v>
      </c>
      <c r="S109" s="13">
        <v>1781</v>
      </c>
      <c r="T109" s="13">
        <v>47880</v>
      </c>
      <c r="U109" s="13">
        <v>1773</v>
      </c>
      <c r="V109" s="13">
        <v>0.2</v>
      </c>
      <c r="W109" s="13">
        <v>83.3</v>
      </c>
      <c r="X109" s="13">
        <v>100300</v>
      </c>
      <c r="Y109" s="13">
        <v>162</v>
      </c>
      <c r="Z109" s="13">
        <v>8.1</v>
      </c>
      <c r="AA109" s="13">
        <v>0.96299999999999997</v>
      </c>
      <c r="AB109" s="13">
        <v>0</v>
      </c>
      <c r="AC109" s="13">
        <v>1.3</v>
      </c>
      <c r="AD109" s="13">
        <v>0</v>
      </c>
      <c r="AE109" s="13">
        <v>0</v>
      </c>
      <c r="AF109" s="13">
        <v>0</v>
      </c>
      <c r="AG109" s="13">
        <v>0</v>
      </c>
      <c r="AH109" s="13">
        <v>0</v>
      </c>
      <c r="AI109" s="13">
        <v>0</v>
      </c>
      <c r="AJ109" s="13">
        <v>1.1176999999999999</v>
      </c>
      <c r="AK109" s="13">
        <v>201616.99700000003</v>
      </c>
      <c r="AL109" s="13">
        <v>0</v>
      </c>
      <c r="AM109" s="13">
        <v>167025</v>
      </c>
      <c r="AN109" s="13"/>
      <c r="AO109" s="13" t="s">
        <v>80</v>
      </c>
      <c r="AP109" s="13" t="s">
        <v>81</v>
      </c>
      <c r="AQ109" s="13">
        <v>7.03</v>
      </c>
      <c r="AR109" s="13">
        <v>0.05</v>
      </c>
      <c r="AS109" s="13" t="s">
        <v>80</v>
      </c>
      <c r="AT109" s="13">
        <v>0.5</v>
      </c>
      <c r="AU109" s="13">
        <v>19.7</v>
      </c>
      <c r="AV109" s="13" t="s">
        <v>82</v>
      </c>
      <c r="AW109" s="13" t="s">
        <v>83</v>
      </c>
      <c r="AX109" s="13" t="s">
        <v>83</v>
      </c>
      <c r="AY109" s="13" t="s">
        <v>79</v>
      </c>
      <c r="AZ109" s="13">
        <v>12.4</v>
      </c>
      <c r="BA109" s="13" t="s">
        <v>83</v>
      </c>
      <c r="BB109" s="13" t="s">
        <v>84</v>
      </c>
      <c r="BC109" s="13" t="s">
        <v>79</v>
      </c>
      <c r="BD109" s="13">
        <v>44.3</v>
      </c>
      <c r="BE109" s="13" t="s">
        <v>84</v>
      </c>
      <c r="BF109" s="13">
        <v>424</v>
      </c>
      <c r="BG109" s="13" t="s">
        <v>84</v>
      </c>
      <c r="BH109" s="13" t="s">
        <v>85</v>
      </c>
      <c r="BI109" s="13" t="s">
        <v>82</v>
      </c>
      <c r="BJ109" s="13" t="s">
        <v>86</v>
      </c>
      <c r="BK109" s="16" t="s">
        <v>87</v>
      </c>
      <c r="BL109" s="16">
        <v>49.3</v>
      </c>
      <c r="BM109" s="12">
        <f>T109*1/22.99</f>
        <v>2082.6446280991736</v>
      </c>
      <c r="BN109" s="12">
        <f>U109*1/39.1</f>
        <v>45.345268542199484</v>
      </c>
      <c r="BO109" s="12">
        <f>R109*2/20.04</f>
        <v>1513.9720558882236</v>
      </c>
      <c r="BP109" s="12">
        <f>S109*2/12.15</f>
        <v>293.16872427983537</v>
      </c>
      <c r="BQ109" s="12">
        <f>X109*1/35.4527</f>
        <v>2829.1216183816746</v>
      </c>
      <c r="BR109" s="15">
        <f t="shared" ref="BR109:BR123" si="22">Y109/(79.904*7)</f>
        <v>0.28963327421477203</v>
      </c>
      <c r="CC109" s="12" t="s">
        <v>324</v>
      </c>
      <c r="CD109" s="12" t="s">
        <v>1449</v>
      </c>
      <c r="CE109" s="12" t="s">
        <v>1449</v>
      </c>
      <c r="CF109" s="12">
        <v>55.672739999999997</v>
      </c>
      <c r="CG109" s="12">
        <v>-120.04418</v>
      </c>
    </row>
    <row r="110" spans="1:85">
      <c r="A110" s="12">
        <v>120</v>
      </c>
      <c r="B110" s="16" t="s">
        <v>1447</v>
      </c>
      <c r="C110" s="17" t="s">
        <v>203</v>
      </c>
      <c r="D110" s="17" t="s">
        <v>74</v>
      </c>
      <c r="E110" s="17"/>
      <c r="F110" s="17" t="s">
        <v>1268</v>
      </c>
      <c r="G110" s="17" t="s">
        <v>1448</v>
      </c>
      <c r="H110" s="11" t="s">
        <v>224</v>
      </c>
      <c r="I110" s="17" t="s">
        <v>325</v>
      </c>
      <c r="J110" s="18">
        <v>43442</v>
      </c>
      <c r="K110" s="10">
        <v>31224230411106</v>
      </c>
      <c r="L110" s="13" t="s">
        <v>77</v>
      </c>
      <c r="N110" s="13" t="s">
        <v>371</v>
      </c>
      <c r="O110" s="13" t="s">
        <v>78</v>
      </c>
      <c r="P110" s="13">
        <v>6.94</v>
      </c>
      <c r="Q110" s="13">
        <v>120481.92771084336</v>
      </c>
      <c r="R110" s="13">
        <v>5335</v>
      </c>
      <c r="S110" s="13">
        <v>717</v>
      </c>
      <c r="T110" s="13">
        <v>39270</v>
      </c>
      <c r="U110" s="13">
        <v>1514</v>
      </c>
      <c r="V110" s="13">
        <v>0.2</v>
      </c>
      <c r="W110" s="13">
        <v>47.8</v>
      </c>
      <c r="X110" s="13">
        <v>62200</v>
      </c>
      <c r="Y110" s="13">
        <v>119</v>
      </c>
      <c r="Z110" s="13">
        <v>5</v>
      </c>
      <c r="AA110" s="13">
        <v>2.0699999999999998</v>
      </c>
      <c r="AB110" s="13">
        <v>0</v>
      </c>
      <c r="AC110" s="13">
        <v>1</v>
      </c>
      <c r="AD110" s="13">
        <v>0</v>
      </c>
      <c r="AE110" s="13">
        <v>0</v>
      </c>
      <c r="AF110" s="13">
        <v>0</v>
      </c>
      <c r="AG110" s="13">
        <v>0</v>
      </c>
      <c r="AH110" s="13">
        <v>0</v>
      </c>
      <c r="AI110" s="13">
        <v>0</v>
      </c>
      <c r="AJ110" s="13">
        <v>1.079</v>
      </c>
      <c r="AK110" s="13">
        <v>163504.209</v>
      </c>
      <c r="AL110" s="13">
        <v>0</v>
      </c>
      <c r="AM110" s="13">
        <v>109114</v>
      </c>
      <c r="AN110" s="13"/>
      <c r="AO110" s="13" t="s">
        <v>80</v>
      </c>
      <c r="AP110" s="13" t="s">
        <v>81</v>
      </c>
      <c r="AQ110" s="13">
        <v>14.8</v>
      </c>
      <c r="AR110" s="13">
        <v>0.05</v>
      </c>
      <c r="AS110" s="13" t="s">
        <v>80</v>
      </c>
      <c r="AT110" s="13">
        <v>0.5</v>
      </c>
      <c r="AU110" s="13">
        <v>18.899999999999999</v>
      </c>
      <c r="AV110" s="13" t="s">
        <v>82</v>
      </c>
      <c r="AW110" s="13" t="s">
        <v>83</v>
      </c>
      <c r="AX110" s="13" t="s">
        <v>83</v>
      </c>
      <c r="AY110" s="13" t="s">
        <v>79</v>
      </c>
      <c r="AZ110" s="13">
        <v>25.4</v>
      </c>
      <c r="BA110" s="13" t="s">
        <v>83</v>
      </c>
      <c r="BB110" s="13" t="s">
        <v>84</v>
      </c>
      <c r="BC110" s="13" t="s">
        <v>79</v>
      </c>
      <c r="BD110" s="13">
        <v>21.2</v>
      </c>
      <c r="BE110" s="13" t="s">
        <v>79</v>
      </c>
      <c r="BF110" s="13">
        <v>964</v>
      </c>
      <c r="BG110" s="13" t="s">
        <v>84</v>
      </c>
      <c r="BH110" s="13" t="s">
        <v>85</v>
      </c>
      <c r="BI110" s="13" t="s">
        <v>82</v>
      </c>
      <c r="BJ110" s="13" t="s">
        <v>86</v>
      </c>
      <c r="BK110" s="16" t="s">
        <v>87</v>
      </c>
      <c r="BL110" s="16">
        <v>41.7</v>
      </c>
      <c r="BM110" s="12">
        <f t="shared" ref="BM110:BM123" si="23">T110*1/22.99</f>
        <v>1708.1339712918661</v>
      </c>
      <c r="BN110" s="12">
        <f t="shared" ref="BN110:BN123" si="24">U110*1/39.1</f>
        <v>38.721227621483372</v>
      </c>
      <c r="BO110" s="12">
        <f t="shared" ref="BO110:BO123" si="25">R110*2/20.04</f>
        <v>532.43512974051896</v>
      </c>
      <c r="BP110" s="12">
        <f t="shared" ref="BP110:BP123" si="26">S110*2/12.15</f>
        <v>118.02469135802468</v>
      </c>
      <c r="BQ110" s="12">
        <f t="shared" ref="BQ110:BQ123" si="27">X110*1/35.4527</f>
        <v>1754.4502957461632</v>
      </c>
      <c r="BR110" s="15">
        <f t="shared" si="22"/>
        <v>0.21275530636764117</v>
      </c>
      <c r="BZ110" s="12">
        <f>MEDIAN(BZ45:BZ106)</f>
        <v>164271</v>
      </c>
      <c r="CC110" s="12" t="s">
        <v>325</v>
      </c>
      <c r="CD110" s="12" t="s">
        <v>1449</v>
      </c>
      <c r="CE110" s="12" t="s">
        <v>1449</v>
      </c>
      <c r="CF110" s="12">
        <v>55.673540000000003</v>
      </c>
      <c r="CG110" s="12">
        <v>-120.15702</v>
      </c>
    </row>
    <row r="111" spans="1:85">
      <c r="A111" s="12">
        <v>121</v>
      </c>
      <c r="B111" s="16" t="s">
        <v>1447</v>
      </c>
      <c r="C111" s="17" t="s">
        <v>174</v>
      </c>
      <c r="D111" s="17" t="s">
        <v>74</v>
      </c>
      <c r="E111" s="17"/>
      <c r="F111" s="17" t="s">
        <v>1268</v>
      </c>
      <c r="G111" s="17" t="s">
        <v>1448</v>
      </c>
      <c r="H111" s="11" t="s">
        <v>224</v>
      </c>
      <c r="I111" s="17" t="s">
        <v>326</v>
      </c>
      <c r="J111" s="18">
        <v>43713</v>
      </c>
      <c r="K111" s="10">
        <v>31224230411104</v>
      </c>
      <c r="L111" s="13" t="s">
        <v>77</v>
      </c>
      <c r="N111" s="13" t="s">
        <v>371</v>
      </c>
      <c r="O111" s="13" t="s">
        <v>78</v>
      </c>
      <c r="P111" s="13">
        <v>6.77</v>
      </c>
      <c r="Q111" s="13">
        <v>112359.55056179776</v>
      </c>
      <c r="R111" s="13">
        <v>7900</v>
      </c>
      <c r="S111" s="13">
        <v>980</v>
      </c>
      <c r="T111" s="13">
        <v>29170</v>
      </c>
      <c r="U111" s="13">
        <v>1146</v>
      </c>
      <c r="V111" s="13">
        <v>0.8</v>
      </c>
      <c r="W111" s="13">
        <v>184</v>
      </c>
      <c r="X111" s="13">
        <v>52900</v>
      </c>
      <c r="Y111" s="13">
        <v>120</v>
      </c>
      <c r="Z111" s="13">
        <v>3.7</v>
      </c>
      <c r="AA111" s="13">
        <v>2.65</v>
      </c>
      <c r="AB111" s="13">
        <v>0</v>
      </c>
      <c r="AC111" s="13">
        <v>0.5</v>
      </c>
      <c r="AD111" s="13">
        <v>0</v>
      </c>
      <c r="AE111" s="13">
        <v>0</v>
      </c>
      <c r="AF111" s="13">
        <v>0</v>
      </c>
      <c r="AG111" s="13">
        <v>0</v>
      </c>
      <c r="AH111" s="13">
        <v>0</v>
      </c>
      <c r="AI111" s="13">
        <v>0</v>
      </c>
      <c r="AJ111" s="13">
        <v>1.0672999999999999</v>
      </c>
      <c r="AK111" s="13">
        <v>122569.12000000001</v>
      </c>
      <c r="AL111" s="13">
        <v>0</v>
      </c>
      <c r="AM111" s="13">
        <v>92295</v>
      </c>
      <c r="AN111" s="13"/>
      <c r="AO111" s="13" t="s">
        <v>80</v>
      </c>
      <c r="AP111" s="13" t="s">
        <v>81</v>
      </c>
      <c r="AQ111" s="13">
        <v>1.71</v>
      </c>
      <c r="AR111" s="13">
        <v>0.05</v>
      </c>
      <c r="AS111" s="13" t="s">
        <v>80</v>
      </c>
      <c r="AT111" s="13">
        <v>0.5</v>
      </c>
      <c r="AU111" s="13">
        <v>6.74</v>
      </c>
      <c r="AV111" s="13" t="s">
        <v>82</v>
      </c>
      <c r="AW111" s="13" t="s">
        <v>83</v>
      </c>
      <c r="AX111" s="13" t="s">
        <v>83</v>
      </c>
      <c r="AY111" s="13" t="s">
        <v>79</v>
      </c>
      <c r="AZ111" s="13">
        <v>12.2</v>
      </c>
      <c r="BA111" s="13" t="s">
        <v>83</v>
      </c>
      <c r="BB111" s="13" t="s">
        <v>84</v>
      </c>
      <c r="BC111" s="13" t="s">
        <v>79</v>
      </c>
      <c r="BD111" s="13">
        <v>6.5</v>
      </c>
      <c r="BE111" s="13" t="s">
        <v>84</v>
      </c>
      <c r="BF111" s="13">
        <v>554</v>
      </c>
      <c r="BG111" s="13" t="s">
        <v>84</v>
      </c>
      <c r="BH111" s="13" t="s">
        <v>85</v>
      </c>
      <c r="BI111" s="13" t="s">
        <v>82</v>
      </c>
      <c r="BJ111" s="13" t="s">
        <v>86</v>
      </c>
      <c r="BK111" s="16" t="s">
        <v>87</v>
      </c>
      <c r="BL111" s="16">
        <v>4.9000000000000004</v>
      </c>
      <c r="BM111" s="12">
        <f t="shared" si="23"/>
        <v>1268.812527185733</v>
      </c>
      <c r="BN111" s="12">
        <f t="shared" si="24"/>
        <v>29.309462915601021</v>
      </c>
      <c r="BO111" s="12">
        <f t="shared" si="25"/>
        <v>788.42315369261485</v>
      </c>
      <c r="BP111" s="12">
        <f t="shared" si="26"/>
        <v>161.31687242798353</v>
      </c>
      <c r="BQ111" s="12">
        <f t="shared" si="27"/>
        <v>1492.1289492760777</v>
      </c>
      <c r="BR111" s="15">
        <f t="shared" si="22"/>
        <v>0.21454316608501631</v>
      </c>
      <c r="CC111" s="12" t="s">
        <v>326</v>
      </c>
      <c r="CD111" s="12" t="s">
        <v>1449</v>
      </c>
      <c r="CE111" s="12" t="s">
        <v>1449</v>
      </c>
      <c r="CF111" s="12">
        <v>55.672739999999997</v>
      </c>
      <c r="CG111" s="12">
        <v>-120.04418</v>
      </c>
    </row>
    <row r="112" spans="1:85">
      <c r="A112" s="12">
        <v>122</v>
      </c>
      <c r="B112" s="16" t="s">
        <v>1447</v>
      </c>
      <c r="C112" s="17" t="s">
        <v>174</v>
      </c>
      <c r="D112" s="17" t="s">
        <v>74</v>
      </c>
      <c r="E112" s="17"/>
      <c r="F112" s="17" t="s">
        <v>1268</v>
      </c>
      <c r="G112" s="17" t="s">
        <v>1448</v>
      </c>
      <c r="H112" s="11" t="s">
        <v>224</v>
      </c>
      <c r="I112" s="17" t="s">
        <v>327</v>
      </c>
      <c r="J112" s="18">
        <v>43701</v>
      </c>
      <c r="K112" s="10">
        <v>31224230411103</v>
      </c>
      <c r="L112" s="13" t="s">
        <v>77</v>
      </c>
      <c r="N112" s="13" t="s">
        <v>371</v>
      </c>
      <c r="O112" s="13" t="s">
        <v>78</v>
      </c>
      <c r="P112" s="13">
        <v>4.46</v>
      </c>
      <c r="Q112" s="13">
        <v>77519.379844961237</v>
      </c>
      <c r="R112" s="13">
        <v>5119</v>
      </c>
      <c r="S112" s="13">
        <v>620</v>
      </c>
      <c r="T112" s="13">
        <v>16480</v>
      </c>
      <c r="U112" s="13">
        <v>576</v>
      </c>
      <c r="V112" s="13">
        <v>0.2</v>
      </c>
      <c r="W112" s="13">
        <v>297</v>
      </c>
      <c r="X112" s="13">
        <v>35360</v>
      </c>
      <c r="Y112" s="13">
        <v>71.900000000000006</v>
      </c>
      <c r="Z112" s="13">
        <v>4.4000000000000004</v>
      </c>
      <c r="AA112" s="13">
        <v>1.21</v>
      </c>
      <c r="AB112" s="13">
        <v>0</v>
      </c>
      <c r="AC112" s="13">
        <v>0</v>
      </c>
      <c r="AD112" s="13">
        <v>0</v>
      </c>
      <c r="AE112" s="13">
        <v>0</v>
      </c>
      <c r="AF112" s="13">
        <v>0</v>
      </c>
      <c r="AG112" s="13">
        <v>0</v>
      </c>
      <c r="AH112" s="13">
        <v>0</v>
      </c>
      <c r="AI112" s="13">
        <v>0</v>
      </c>
      <c r="AJ112" s="13">
        <v>1.04</v>
      </c>
      <c r="AK112" s="13">
        <v>69412.78</v>
      </c>
      <c r="AL112" s="13">
        <v>0</v>
      </c>
      <c r="AM112" s="13">
        <v>58528</v>
      </c>
      <c r="AN112" s="13"/>
      <c r="AO112" s="13" t="s">
        <v>80</v>
      </c>
      <c r="AP112" s="13" t="s">
        <v>81</v>
      </c>
      <c r="AQ112" s="13">
        <v>17.100000000000001</v>
      </c>
      <c r="AR112" s="13">
        <v>0.05</v>
      </c>
      <c r="AS112" s="13" t="s">
        <v>80</v>
      </c>
      <c r="AT112" s="13">
        <v>0.5</v>
      </c>
      <c r="AU112" s="13">
        <v>17.899999999999999</v>
      </c>
      <c r="AV112" s="13" t="s">
        <v>82</v>
      </c>
      <c r="AW112" s="13" t="s">
        <v>83</v>
      </c>
      <c r="AX112" s="13" t="s">
        <v>83</v>
      </c>
      <c r="AY112" s="13" t="s">
        <v>79</v>
      </c>
      <c r="AZ112" s="13">
        <v>22.4</v>
      </c>
      <c r="BA112" s="13" t="s">
        <v>83</v>
      </c>
      <c r="BB112" s="13" t="s">
        <v>84</v>
      </c>
      <c r="BC112" s="13" t="s">
        <v>79</v>
      </c>
      <c r="BD112" s="13">
        <v>24</v>
      </c>
      <c r="BE112" s="13" t="s">
        <v>84</v>
      </c>
      <c r="BF112" s="13">
        <v>806</v>
      </c>
      <c r="BG112" s="13" t="s">
        <v>84</v>
      </c>
      <c r="BH112" s="13" t="s">
        <v>85</v>
      </c>
      <c r="BI112" s="13" t="s">
        <v>82</v>
      </c>
      <c r="BJ112" s="13" t="s">
        <v>86</v>
      </c>
      <c r="BK112" s="16" t="s">
        <v>87</v>
      </c>
      <c r="BL112" s="16">
        <v>26.9</v>
      </c>
      <c r="BM112" s="12">
        <f t="shared" si="23"/>
        <v>716.83340582862115</v>
      </c>
      <c r="BN112" s="12">
        <f t="shared" si="24"/>
        <v>14.731457800511508</v>
      </c>
      <c r="BO112" s="12">
        <f t="shared" si="25"/>
        <v>510.87824351297405</v>
      </c>
      <c r="BP112" s="12">
        <f t="shared" si="26"/>
        <v>102.05761316872427</v>
      </c>
      <c r="BQ112" s="12">
        <f t="shared" si="27"/>
        <v>997.38524851421755</v>
      </c>
      <c r="BR112" s="15">
        <f t="shared" si="22"/>
        <v>0.1285471136792723</v>
      </c>
      <c r="CC112" s="12" t="s">
        <v>327</v>
      </c>
      <c r="CD112" s="12" t="s">
        <v>1449</v>
      </c>
      <c r="CE112" s="12" t="s">
        <v>1449</v>
      </c>
      <c r="CF112" s="12">
        <v>55.669919999999998</v>
      </c>
      <c r="CG112" s="12">
        <v>-120.04731</v>
      </c>
    </row>
    <row r="113" spans="1:85">
      <c r="A113" s="12">
        <v>123</v>
      </c>
      <c r="B113" s="16" t="s">
        <v>1447</v>
      </c>
      <c r="C113" s="17" t="s">
        <v>174</v>
      </c>
      <c r="D113" s="17" t="s">
        <v>74</v>
      </c>
      <c r="E113" s="17"/>
      <c r="F113" s="17" t="s">
        <v>1268</v>
      </c>
      <c r="G113" s="17" t="s">
        <v>1448</v>
      </c>
      <c r="H113" s="11" t="s">
        <v>224</v>
      </c>
      <c r="I113" s="17" t="s">
        <v>328</v>
      </c>
      <c r="J113" s="18">
        <v>43719</v>
      </c>
      <c r="K113" s="10">
        <v>31224230411101</v>
      </c>
      <c r="L113" s="13" t="s">
        <v>77</v>
      </c>
      <c r="N113" s="13"/>
      <c r="O113" s="13" t="s">
        <v>78</v>
      </c>
      <c r="P113" s="13">
        <v>7</v>
      </c>
      <c r="Q113" s="13">
        <v>74626.86567164179</v>
      </c>
      <c r="R113" s="13">
        <v>4370</v>
      </c>
      <c r="S113" s="13">
        <v>679</v>
      </c>
      <c r="T113" s="13">
        <v>17470</v>
      </c>
      <c r="U113" s="13">
        <v>855</v>
      </c>
      <c r="V113" s="13">
        <v>2</v>
      </c>
      <c r="W113" s="13">
        <v>261</v>
      </c>
      <c r="X113" s="13">
        <v>34940</v>
      </c>
      <c r="Y113" s="13">
        <v>69.400000000000006</v>
      </c>
      <c r="Z113" s="13">
        <v>0</v>
      </c>
      <c r="AA113" s="13">
        <v>4.0599999999999996</v>
      </c>
      <c r="AB113" s="13">
        <v>0</v>
      </c>
      <c r="AC113" s="13">
        <v>1.1000000000000001</v>
      </c>
      <c r="AD113" s="13">
        <v>0</v>
      </c>
      <c r="AE113" s="13">
        <v>0</v>
      </c>
      <c r="AF113" s="13">
        <v>0</v>
      </c>
      <c r="AG113" s="13">
        <v>0</v>
      </c>
      <c r="AH113" s="13">
        <v>0</v>
      </c>
      <c r="AI113" s="13">
        <v>0</v>
      </c>
      <c r="AJ113" s="13">
        <v>1.0416000000000001</v>
      </c>
      <c r="AK113" s="13">
        <v>73636.92300000001</v>
      </c>
      <c r="AL113" s="13">
        <v>0</v>
      </c>
      <c r="AM113" s="13">
        <v>58606</v>
      </c>
      <c r="AN113" s="13"/>
      <c r="AO113" s="13" t="s">
        <v>191</v>
      </c>
      <c r="AP113" s="13" t="s">
        <v>190</v>
      </c>
      <c r="AQ113" s="13">
        <v>12.1</v>
      </c>
      <c r="AR113" s="13">
        <v>0.5</v>
      </c>
      <c r="AS113" s="13" t="s">
        <v>191</v>
      </c>
      <c r="AT113" s="13">
        <v>5</v>
      </c>
      <c r="AU113" s="13">
        <v>24.5</v>
      </c>
      <c r="AV113" s="13" t="s">
        <v>80</v>
      </c>
      <c r="AW113" s="13" t="s">
        <v>81</v>
      </c>
      <c r="AX113" s="13" t="s">
        <v>81</v>
      </c>
      <c r="AY113" s="13" t="s">
        <v>246</v>
      </c>
      <c r="AZ113" s="13">
        <v>37.9</v>
      </c>
      <c r="BA113" s="13" t="s">
        <v>81</v>
      </c>
      <c r="BB113" s="13" t="s">
        <v>79</v>
      </c>
      <c r="BC113" s="13" t="s">
        <v>246</v>
      </c>
      <c r="BD113" s="13">
        <v>21.1</v>
      </c>
      <c r="BE113" s="13" t="s">
        <v>79</v>
      </c>
      <c r="BF113" s="13">
        <v>1820</v>
      </c>
      <c r="BG113" s="13" t="s">
        <v>79</v>
      </c>
      <c r="BH113" s="13" t="s">
        <v>248</v>
      </c>
      <c r="BI113" s="13" t="s">
        <v>82</v>
      </c>
      <c r="BJ113" s="13" t="s">
        <v>84</v>
      </c>
      <c r="BK113" s="16" t="s">
        <v>249</v>
      </c>
      <c r="BL113" s="16">
        <v>61.9</v>
      </c>
      <c r="BM113" s="12">
        <f t="shared" si="23"/>
        <v>759.89560678555904</v>
      </c>
      <c r="BN113" s="12">
        <f t="shared" si="24"/>
        <v>21.867007672634269</v>
      </c>
      <c r="BO113" s="12">
        <f t="shared" si="25"/>
        <v>436.12774451097806</v>
      </c>
      <c r="BP113" s="12">
        <f t="shared" si="26"/>
        <v>111.76954732510288</v>
      </c>
      <c r="BQ113" s="12">
        <f t="shared" si="27"/>
        <v>985.53847802847179</v>
      </c>
      <c r="BR113" s="15">
        <f t="shared" si="22"/>
        <v>0.12407746438583445</v>
      </c>
      <c r="CC113" s="12" t="s">
        <v>328</v>
      </c>
      <c r="CD113" s="12" t="s">
        <v>1449</v>
      </c>
      <c r="CE113" s="12" t="s">
        <v>1449</v>
      </c>
      <c r="CF113" s="12">
        <v>55.675809999999998</v>
      </c>
      <c r="CG113" s="12">
        <v>-120.04172</v>
      </c>
    </row>
    <row r="114" spans="1:85">
      <c r="A114" s="12">
        <v>124</v>
      </c>
      <c r="B114" s="16" t="s">
        <v>1447</v>
      </c>
      <c r="C114" s="17" t="s">
        <v>203</v>
      </c>
      <c r="D114" s="17" t="s">
        <v>74</v>
      </c>
      <c r="E114" s="17"/>
      <c r="F114" s="17" t="s">
        <v>1268</v>
      </c>
      <c r="G114" s="17" t="s">
        <v>1448</v>
      </c>
      <c r="H114" s="11" t="s">
        <v>224</v>
      </c>
      <c r="I114" s="17" t="s">
        <v>329</v>
      </c>
      <c r="J114" s="18">
        <v>43543</v>
      </c>
      <c r="K114" s="10">
        <v>31224230411113</v>
      </c>
      <c r="L114" s="13" t="s">
        <v>77</v>
      </c>
      <c r="N114" s="13"/>
      <c r="O114" s="13" t="s">
        <v>78</v>
      </c>
      <c r="P114" s="13">
        <v>6.78</v>
      </c>
      <c r="Q114" s="13">
        <v>188679.24528301888</v>
      </c>
      <c r="R114" s="13">
        <v>11180</v>
      </c>
      <c r="S114" s="13">
        <v>1345</v>
      </c>
      <c r="T114" s="13">
        <v>48430</v>
      </c>
      <c r="U114" s="13">
        <v>2341</v>
      </c>
      <c r="V114" s="13">
        <v>38</v>
      </c>
      <c r="W114" s="13">
        <v>28.5</v>
      </c>
      <c r="X114" s="13">
        <v>101800</v>
      </c>
      <c r="Y114" s="13">
        <v>145</v>
      </c>
      <c r="Z114" s="13">
        <v>5</v>
      </c>
      <c r="AA114" s="13">
        <v>7.08</v>
      </c>
      <c r="AB114" s="13">
        <v>0</v>
      </c>
      <c r="AC114" s="13">
        <v>0.9</v>
      </c>
      <c r="AD114" s="13">
        <v>0</v>
      </c>
      <c r="AE114" s="13">
        <v>0</v>
      </c>
      <c r="AF114" s="13">
        <v>0</v>
      </c>
      <c r="AG114" s="13">
        <v>0</v>
      </c>
      <c r="AH114" s="13">
        <v>0</v>
      </c>
      <c r="AI114" s="13">
        <v>0</v>
      </c>
      <c r="AJ114" s="13">
        <v>1.1151</v>
      </c>
      <c r="AK114" s="13">
        <v>202793.20500000002</v>
      </c>
      <c r="AL114" s="13">
        <v>0</v>
      </c>
      <c r="AM114" s="13">
        <v>165150</v>
      </c>
      <c r="AN114" s="13"/>
      <c r="AO114" s="13" t="s">
        <v>191</v>
      </c>
      <c r="AP114" s="13" t="s">
        <v>190</v>
      </c>
      <c r="AQ114" s="13">
        <v>11.2</v>
      </c>
      <c r="AR114" s="13">
        <v>0.5</v>
      </c>
      <c r="AS114" s="13" t="s">
        <v>191</v>
      </c>
      <c r="AT114" s="13">
        <v>5</v>
      </c>
      <c r="AU114" s="13">
        <v>32.299999999999997</v>
      </c>
      <c r="AV114" s="13" t="s">
        <v>80</v>
      </c>
      <c r="AW114" s="13" t="s">
        <v>81</v>
      </c>
      <c r="AX114" s="13" t="s">
        <v>81</v>
      </c>
      <c r="AY114" s="13" t="s">
        <v>246</v>
      </c>
      <c r="AZ114" s="13">
        <v>25.9</v>
      </c>
      <c r="BA114" s="13" t="s">
        <v>81</v>
      </c>
      <c r="BB114" s="13" t="s">
        <v>79</v>
      </c>
      <c r="BC114" s="13" t="s">
        <v>246</v>
      </c>
      <c r="BD114" s="13">
        <v>5</v>
      </c>
      <c r="BE114" s="13" t="s">
        <v>79</v>
      </c>
      <c r="BF114" s="13">
        <v>992</v>
      </c>
      <c r="BG114" s="13" t="s">
        <v>79</v>
      </c>
      <c r="BH114" s="13" t="s">
        <v>248</v>
      </c>
      <c r="BI114" s="13" t="s">
        <v>82</v>
      </c>
      <c r="BJ114" s="13" t="s">
        <v>84</v>
      </c>
      <c r="BK114" s="16" t="s">
        <v>249</v>
      </c>
      <c r="BL114" s="16">
        <v>53.4</v>
      </c>
      <c r="BM114" s="12">
        <f t="shared" si="23"/>
        <v>2106.5680730752501</v>
      </c>
      <c r="BN114" s="12">
        <f t="shared" si="24"/>
        <v>59.872122762148337</v>
      </c>
      <c r="BO114" s="12">
        <f t="shared" si="25"/>
        <v>1115.7684630738524</v>
      </c>
      <c r="BP114" s="12">
        <f t="shared" si="26"/>
        <v>221.3991769547325</v>
      </c>
      <c r="BQ114" s="12">
        <f t="shared" si="27"/>
        <v>2871.4315129736242</v>
      </c>
      <c r="BR114" s="15">
        <f t="shared" si="22"/>
        <v>0.25923965901939472</v>
      </c>
      <c r="CC114" s="12" t="s">
        <v>329</v>
      </c>
      <c r="CD114" s="12" t="s">
        <v>1449</v>
      </c>
      <c r="CE114" s="12" t="s">
        <v>1449</v>
      </c>
      <c r="CF114" s="12">
        <v>55.701979999999999</v>
      </c>
      <c r="CG114" s="12">
        <v>-120.11778</v>
      </c>
    </row>
    <row r="115" spans="1:85">
      <c r="A115" s="12">
        <v>125</v>
      </c>
      <c r="B115" s="16" t="s">
        <v>1447</v>
      </c>
      <c r="C115" s="17" t="s">
        <v>174</v>
      </c>
      <c r="D115" s="17" t="s">
        <v>74</v>
      </c>
      <c r="E115" s="17"/>
      <c r="F115" s="17" t="s">
        <v>1268</v>
      </c>
      <c r="G115" s="17" t="s">
        <v>1448</v>
      </c>
      <c r="H115" s="11" t="s">
        <v>224</v>
      </c>
      <c r="I115" s="17" t="s">
        <v>330</v>
      </c>
      <c r="J115" s="18">
        <v>43542</v>
      </c>
      <c r="K115" s="10">
        <v>31224230411107</v>
      </c>
      <c r="L115" s="13" t="s">
        <v>77</v>
      </c>
      <c r="N115" s="13"/>
      <c r="O115" s="13" t="s">
        <v>78</v>
      </c>
      <c r="P115" s="13">
        <v>6.78</v>
      </c>
      <c r="Q115" s="13">
        <v>172413.79310344826</v>
      </c>
      <c r="R115" s="13">
        <v>18310</v>
      </c>
      <c r="S115" s="13">
        <v>2100</v>
      </c>
      <c r="T115" s="13">
        <v>48620</v>
      </c>
      <c r="U115" s="13">
        <v>1872</v>
      </c>
      <c r="V115" s="13">
        <v>3</v>
      </c>
      <c r="W115" s="13">
        <v>45.7</v>
      </c>
      <c r="X115" s="13">
        <v>108500</v>
      </c>
      <c r="Y115" s="13">
        <v>180</v>
      </c>
      <c r="Z115" s="13">
        <v>10.7</v>
      </c>
      <c r="AA115" s="13">
        <v>3.21</v>
      </c>
      <c r="AB115" s="13">
        <v>0</v>
      </c>
      <c r="AC115" s="13">
        <v>1</v>
      </c>
      <c r="AD115" s="13">
        <v>0</v>
      </c>
      <c r="AE115" s="13">
        <v>0</v>
      </c>
      <c r="AF115" s="13">
        <v>0</v>
      </c>
      <c r="AG115" s="13">
        <v>0</v>
      </c>
      <c r="AH115" s="13">
        <v>0</v>
      </c>
      <c r="AI115" s="13">
        <v>0</v>
      </c>
      <c r="AJ115" s="13">
        <v>1.1276999999999999</v>
      </c>
      <c r="AK115" s="13">
        <v>205460.86000000002</v>
      </c>
      <c r="AL115" s="13">
        <v>0</v>
      </c>
      <c r="AM115" s="13">
        <v>179478</v>
      </c>
      <c r="AN115" s="13"/>
      <c r="AO115" s="13" t="s">
        <v>191</v>
      </c>
      <c r="AP115" s="13" t="s">
        <v>190</v>
      </c>
      <c r="AQ115" s="13">
        <v>20.8</v>
      </c>
      <c r="AR115" s="13">
        <v>0.5</v>
      </c>
      <c r="AS115" s="13" t="s">
        <v>191</v>
      </c>
      <c r="AT115" s="13">
        <v>5</v>
      </c>
      <c r="AU115" s="13">
        <v>24.1</v>
      </c>
      <c r="AV115" s="13" t="s">
        <v>80</v>
      </c>
      <c r="AW115" s="13" t="s">
        <v>81</v>
      </c>
      <c r="AX115" s="13" t="s">
        <v>81</v>
      </c>
      <c r="AY115" s="13" t="s">
        <v>246</v>
      </c>
      <c r="AZ115" s="13">
        <v>36.799999999999997</v>
      </c>
      <c r="BA115" s="13" t="s">
        <v>81</v>
      </c>
      <c r="BB115" s="13" t="s">
        <v>79</v>
      </c>
      <c r="BC115" s="13" t="s">
        <v>246</v>
      </c>
      <c r="BD115" s="13">
        <v>18.899999999999999</v>
      </c>
      <c r="BE115" s="13" t="s">
        <v>79</v>
      </c>
      <c r="BF115" s="13">
        <v>2020</v>
      </c>
      <c r="BG115" s="13" t="s">
        <v>86</v>
      </c>
      <c r="BH115" s="13" t="s">
        <v>248</v>
      </c>
      <c r="BI115" s="13" t="s">
        <v>82</v>
      </c>
      <c r="BJ115" s="13" t="s">
        <v>84</v>
      </c>
      <c r="BK115" s="16" t="s">
        <v>249</v>
      </c>
      <c r="BL115" s="16">
        <v>46.9</v>
      </c>
      <c r="BM115" s="12">
        <f t="shared" si="23"/>
        <v>2114.8325358851675</v>
      </c>
      <c r="BN115" s="12">
        <f t="shared" si="24"/>
        <v>47.8772378516624</v>
      </c>
      <c r="BO115" s="12">
        <f t="shared" si="25"/>
        <v>1827.3453093812377</v>
      </c>
      <c r="BP115" s="12">
        <f t="shared" si="26"/>
        <v>345.67901234567898</v>
      </c>
      <c r="BQ115" s="12">
        <f t="shared" si="27"/>
        <v>3060.4157088176639</v>
      </c>
      <c r="BR115" s="15">
        <f t="shared" si="22"/>
        <v>0.32181474912752445</v>
      </c>
      <c r="CC115" s="12" t="s">
        <v>330</v>
      </c>
      <c r="CD115" s="12" t="s">
        <v>1449</v>
      </c>
      <c r="CE115" s="12" t="s">
        <v>1449</v>
      </c>
      <c r="CF115" s="12">
        <v>55.688560000000003</v>
      </c>
      <c r="CG115" s="12">
        <v>-120.11385</v>
      </c>
    </row>
    <row r="116" spans="1:85">
      <c r="A116" s="12">
        <v>126</v>
      </c>
      <c r="B116" s="16" t="s">
        <v>1447</v>
      </c>
      <c r="C116" s="17" t="s">
        <v>174</v>
      </c>
      <c r="D116" s="17" t="s">
        <v>74</v>
      </c>
      <c r="E116" s="17"/>
      <c r="F116" s="17" t="s">
        <v>1268</v>
      </c>
      <c r="G116" s="17" t="s">
        <v>1448</v>
      </c>
      <c r="H116" s="11" t="s">
        <v>224</v>
      </c>
      <c r="I116" s="17" t="s">
        <v>331</v>
      </c>
      <c r="J116" s="18">
        <v>43734</v>
      </c>
      <c r="K116" s="10">
        <v>31224230411108</v>
      </c>
      <c r="L116" s="13" t="s">
        <v>77</v>
      </c>
      <c r="N116" s="13"/>
      <c r="O116" s="13" t="s">
        <v>78</v>
      </c>
      <c r="P116" s="13">
        <v>6.62</v>
      </c>
      <c r="Q116" s="13">
        <v>217391.30434782608</v>
      </c>
      <c r="R116" s="13">
        <v>23050</v>
      </c>
      <c r="S116" s="13">
        <v>2810</v>
      </c>
      <c r="T116" s="13">
        <v>61040</v>
      </c>
      <c r="U116" s="13">
        <v>2141</v>
      </c>
      <c r="V116" s="13">
        <v>2</v>
      </c>
      <c r="W116" s="13">
        <v>30</v>
      </c>
      <c r="X116" s="13">
        <v>135700</v>
      </c>
      <c r="Y116" s="13">
        <v>256</v>
      </c>
      <c r="Z116" s="13">
        <v>11.8</v>
      </c>
      <c r="AA116" s="13">
        <v>6.66</v>
      </c>
      <c r="AB116" s="13">
        <v>0</v>
      </c>
      <c r="AC116" s="13">
        <v>1.1000000000000001</v>
      </c>
      <c r="AD116" s="13">
        <v>0</v>
      </c>
      <c r="AE116" s="13">
        <v>0</v>
      </c>
      <c r="AF116" s="13">
        <v>0</v>
      </c>
      <c r="AG116" s="13">
        <v>0</v>
      </c>
      <c r="AH116" s="13">
        <v>0</v>
      </c>
      <c r="AI116" s="13">
        <v>0</v>
      </c>
      <c r="AJ116" s="13">
        <v>1.1571</v>
      </c>
      <c r="AK116" s="13">
        <v>258379.29000000004</v>
      </c>
      <c r="AL116" s="13">
        <v>0</v>
      </c>
      <c r="AM116" s="13">
        <v>224802</v>
      </c>
      <c r="AN116" s="13"/>
      <c r="AO116" s="13" t="s">
        <v>191</v>
      </c>
      <c r="AP116" s="13" t="s">
        <v>190</v>
      </c>
      <c r="AQ116" s="13">
        <v>28.4</v>
      </c>
      <c r="AR116" s="13">
        <v>0.5</v>
      </c>
      <c r="AS116" s="13" t="s">
        <v>191</v>
      </c>
      <c r="AT116" s="13">
        <v>5</v>
      </c>
      <c r="AU116" s="13">
        <v>27.6</v>
      </c>
      <c r="AV116" s="13" t="s">
        <v>80</v>
      </c>
      <c r="AW116" s="13" t="s">
        <v>81</v>
      </c>
      <c r="AX116" s="13" t="s">
        <v>81</v>
      </c>
      <c r="AY116" s="13" t="s">
        <v>246</v>
      </c>
      <c r="AZ116" s="13">
        <v>48.2</v>
      </c>
      <c r="BA116" s="13" t="s">
        <v>81</v>
      </c>
      <c r="BB116" s="13" t="s">
        <v>79</v>
      </c>
      <c r="BC116" s="13" t="s">
        <v>246</v>
      </c>
      <c r="BD116" s="13">
        <v>18.8</v>
      </c>
      <c r="BE116" s="13" t="s">
        <v>79</v>
      </c>
      <c r="BF116" s="13">
        <v>2240</v>
      </c>
      <c r="BG116" s="13" t="s">
        <v>79</v>
      </c>
      <c r="BH116" s="13" t="s">
        <v>248</v>
      </c>
      <c r="BI116" s="13" t="s">
        <v>82</v>
      </c>
      <c r="BJ116" s="13" t="s">
        <v>84</v>
      </c>
      <c r="BK116" s="16" t="s">
        <v>249</v>
      </c>
      <c r="BL116" s="16">
        <v>32</v>
      </c>
      <c r="BM116" s="12">
        <f t="shared" si="23"/>
        <v>2655.06742061766</v>
      </c>
      <c r="BN116" s="12">
        <f t="shared" si="24"/>
        <v>54.757033248081839</v>
      </c>
      <c r="BO116" s="12">
        <f t="shared" si="25"/>
        <v>2300.3992015968065</v>
      </c>
      <c r="BP116" s="12">
        <f t="shared" si="26"/>
        <v>462.55144032921811</v>
      </c>
      <c r="BQ116" s="12">
        <f t="shared" si="27"/>
        <v>3827.6351307516775</v>
      </c>
      <c r="BR116" s="15">
        <f t="shared" si="22"/>
        <v>0.45769208764803482</v>
      </c>
      <c r="CC116" s="12" t="s">
        <v>331</v>
      </c>
      <c r="CD116" s="12" t="s">
        <v>1449</v>
      </c>
      <c r="CE116" s="12" t="s">
        <v>1449</v>
      </c>
      <c r="CF116" s="12">
        <v>55.69</v>
      </c>
      <c r="CG116" s="12">
        <v>-120.11263</v>
      </c>
    </row>
    <row r="117" spans="1:85">
      <c r="A117" s="12">
        <v>127</v>
      </c>
      <c r="B117" s="16" t="s">
        <v>1447</v>
      </c>
      <c r="C117" s="17" t="s">
        <v>174</v>
      </c>
      <c r="D117" s="17" t="s">
        <v>74</v>
      </c>
      <c r="E117" s="17"/>
      <c r="F117" s="17" t="s">
        <v>1268</v>
      </c>
      <c r="G117" s="17" t="s">
        <v>1448</v>
      </c>
      <c r="H117" s="11" t="s">
        <v>224</v>
      </c>
      <c r="I117" s="17" t="s">
        <v>332</v>
      </c>
      <c r="J117" s="18">
        <v>43614</v>
      </c>
      <c r="K117" s="10">
        <v>31224230411114</v>
      </c>
      <c r="L117" s="13" t="s">
        <v>77</v>
      </c>
      <c r="N117" s="13"/>
      <c r="O117" s="13" t="s">
        <v>78</v>
      </c>
      <c r="P117" s="13">
        <v>6.4</v>
      </c>
      <c r="Q117" s="13">
        <v>238095.23809523808</v>
      </c>
      <c r="R117" s="13">
        <v>22610</v>
      </c>
      <c r="S117" s="13">
        <v>2193</v>
      </c>
      <c r="T117" s="13">
        <v>66840</v>
      </c>
      <c r="U117" s="13">
        <v>2351</v>
      </c>
      <c r="V117" s="13">
        <v>2</v>
      </c>
      <c r="W117" s="13">
        <v>59.1</v>
      </c>
      <c r="X117" s="13">
        <v>150000</v>
      </c>
      <c r="Y117" s="13">
        <v>242</v>
      </c>
      <c r="Z117" s="13">
        <v>9.5</v>
      </c>
      <c r="AA117" s="13">
        <v>4.84</v>
      </c>
      <c r="AB117" s="13">
        <v>0</v>
      </c>
      <c r="AC117" s="13">
        <v>0.7</v>
      </c>
      <c r="AD117" s="13">
        <v>0</v>
      </c>
      <c r="AE117" s="13">
        <v>0</v>
      </c>
      <c r="AF117" s="13">
        <v>0</v>
      </c>
      <c r="AG117" s="13">
        <v>0</v>
      </c>
      <c r="AH117" s="13">
        <v>0</v>
      </c>
      <c r="AI117" s="13">
        <v>0</v>
      </c>
      <c r="AJ117" s="13">
        <v>1.1646000000000001</v>
      </c>
      <c r="AK117" s="13">
        <v>280723.04099999997</v>
      </c>
      <c r="AL117" s="13">
        <v>0</v>
      </c>
      <c r="AM117" s="13">
        <v>244074</v>
      </c>
      <c r="AN117" s="13"/>
      <c r="AO117" s="13" t="s">
        <v>191</v>
      </c>
      <c r="AP117" s="13" t="s">
        <v>190</v>
      </c>
      <c r="AQ117" s="13">
        <v>22.9</v>
      </c>
      <c r="AR117" s="13">
        <v>0.5</v>
      </c>
      <c r="AS117" s="13" t="s">
        <v>191</v>
      </c>
      <c r="AT117" s="13">
        <v>5</v>
      </c>
      <c r="AU117" s="13">
        <v>23.5</v>
      </c>
      <c r="AV117" s="13" t="s">
        <v>80</v>
      </c>
      <c r="AW117" s="13" t="s">
        <v>81</v>
      </c>
      <c r="AX117" s="13" t="s">
        <v>81</v>
      </c>
      <c r="AY117" s="13" t="s">
        <v>246</v>
      </c>
      <c r="AZ117" s="13">
        <v>39.6</v>
      </c>
      <c r="BA117" s="13" t="s">
        <v>81</v>
      </c>
      <c r="BB117" s="13" t="s">
        <v>79</v>
      </c>
      <c r="BC117" s="13" t="s">
        <v>246</v>
      </c>
      <c r="BD117" s="13">
        <v>18.899999999999999</v>
      </c>
      <c r="BE117" s="13" t="s">
        <v>79</v>
      </c>
      <c r="BF117" s="13">
        <v>1730</v>
      </c>
      <c r="BG117" s="13" t="s">
        <v>79</v>
      </c>
      <c r="BH117" s="13" t="s">
        <v>248</v>
      </c>
      <c r="BI117" s="13" t="s">
        <v>82</v>
      </c>
      <c r="BJ117" s="13" t="s">
        <v>84</v>
      </c>
      <c r="BK117" s="16" t="s">
        <v>249</v>
      </c>
      <c r="BL117" s="16">
        <v>34.799999999999997</v>
      </c>
      <c r="BM117" s="12">
        <f t="shared" si="23"/>
        <v>2907.3510221835581</v>
      </c>
      <c r="BN117" s="12">
        <f t="shared" si="24"/>
        <v>60.127877237851663</v>
      </c>
      <c r="BO117" s="12">
        <f t="shared" si="25"/>
        <v>2256.487025948104</v>
      </c>
      <c r="BP117" s="12">
        <f t="shared" si="26"/>
        <v>360.98765432098764</v>
      </c>
      <c r="BQ117" s="12">
        <f t="shared" si="27"/>
        <v>4230.9894591949269</v>
      </c>
      <c r="BR117" s="15">
        <f t="shared" si="22"/>
        <v>0.43266205160478288</v>
      </c>
      <c r="CC117" s="12" t="s">
        <v>332</v>
      </c>
      <c r="CD117" s="12" t="s">
        <v>1449</v>
      </c>
      <c r="CE117" s="12" t="s">
        <v>1449</v>
      </c>
      <c r="CF117" s="12">
        <v>55.699730000000002</v>
      </c>
      <c r="CG117" s="12">
        <v>-120.14948</v>
      </c>
    </row>
    <row r="118" spans="1:85">
      <c r="A118" s="12">
        <v>128</v>
      </c>
      <c r="B118" s="16" t="s">
        <v>1447</v>
      </c>
      <c r="C118" s="17" t="s">
        <v>174</v>
      </c>
      <c r="D118" s="17" t="s">
        <v>74</v>
      </c>
      <c r="E118" s="17"/>
      <c r="F118" s="17" t="s">
        <v>1268</v>
      </c>
      <c r="G118" s="17" t="s">
        <v>1448</v>
      </c>
      <c r="H118" s="11" t="s">
        <v>224</v>
      </c>
      <c r="I118" s="17" t="s">
        <v>333</v>
      </c>
      <c r="J118" s="18">
        <v>43715</v>
      </c>
      <c r="K118" s="10">
        <v>31224230411102</v>
      </c>
      <c r="L118" s="13" t="s">
        <v>77</v>
      </c>
      <c r="N118" s="13"/>
      <c r="O118" s="13" t="s">
        <v>78</v>
      </c>
      <c r="P118" s="13">
        <v>7.06</v>
      </c>
      <c r="Q118" s="13">
        <v>129870.12987012987</v>
      </c>
      <c r="R118" s="13">
        <v>10320</v>
      </c>
      <c r="S118" s="13">
        <v>1257</v>
      </c>
      <c r="T118" s="13">
        <v>34770</v>
      </c>
      <c r="U118" s="13">
        <v>1307</v>
      </c>
      <c r="V118" s="13">
        <v>2</v>
      </c>
      <c r="W118" s="13">
        <v>141</v>
      </c>
      <c r="X118" s="13">
        <v>65700</v>
      </c>
      <c r="Y118" s="13">
        <v>137</v>
      </c>
      <c r="Z118" s="13">
        <v>5.8</v>
      </c>
      <c r="AA118" s="13">
        <v>1.29</v>
      </c>
      <c r="AB118" s="13">
        <v>0</v>
      </c>
      <c r="AC118" s="13">
        <v>1</v>
      </c>
      <c r="AD118" s="13">
        <v>0</v>
      </c>
      <c r="AE118" s="13">
        <v>0</v>
      </c>
      <c r="AF118" s="13">
        <v>0</v>
      </c>
      <c r="AG118" s="13">
        <v>0</v>
      </c>
      <c r="AH118" s="13">
        <v>0</v>
      </c>
      <c r="AI118" s="13">
        <v>0</v>
      </c>
      <c r="AJ118" s="13">
        <v>1.0807</v>
      </c>
      <c r="AK118" s="13">
        <v>146321.58900000001</v>
      </c>
      <c r="AL118" s="13">
        <v>0</v>
      </c>
      <c r="AM118" s="13">
        <v>113526</v>
      </c>
      <c r="AN118" s="13"/>
      <c r="AO118" s="13" t="s">
        <v>191</v>
      </c>
      <c r="AP118" s="13" t="s">
        <v>190</v>
      </c>
      <c r="AQ118" s="13">
        <v>3.61</v>
      </c>
      <c r="AR118" s="13">
        <v>0.5</v>
      </c>
      <c r="AS118" s="13" t="s">
        <v>191</v>
      </c>
      <c r="AT118" s="13">
        <v>5</v>
      </c>
      <c r="AU118" s="13">
        <v>37.799999999999997</v>
      </c>
      <c r="AV118" s="13" t="s">
        <v>80</v>
      </c>
      <c r="AW118" s="13" t="s">
        <v>81</v>
      </c>
      <c r="AX118" s="13" t="s">
        <v>81</v>
      </c>
      <c r="AY118" s="13" t="s">
        <v>246</v>
      </c>
      <c r="AZ118" s="13">
        <v>33.200000000000003</v>
      </c>
      <c r="BA118" s="13" t="s">
        <v>81</v>
      </c>
      <c r="BB118" s="13" t="s">
        <v>79</v>
      </c>
      <c r="BC118" s="13" t="s">
        <v>246</v>
      </c>
      <c r="BD118" s="13">
        <v>23.7</v>
      </c>
      <c r="BE118" s="13" t="s">
        <v>79</v>
      </c>
      <c r="BF118" s="13">
        <v>1070</v>
      </c>
      <c r="BG118" s="13" t="s">
        <v>79</v>
      </c>
      <c r="BH118" s="13" t="s">
        <v>248</v>
      </c>
      <c r="BI118" s="13" t="s">
        <v>82</v>
      </c>
      <c r="BJ118" s="13" t="s">
        <v>84</v>
      </c>
      <c r="BK118" s="16" t="s">
        <v>249</v>
      </c>
      <c r="BL118" s="16">
        <v>81.099999999999994</v>
      </c>
      <c r="BM118" s="12">
        <f t="shared" si="23"/>
        <v>1512.3966942148761</v>
      </c>
      <c r="BN118" s="12">
        <f t="shared" si="24"/>
        <v>33.427109974424553</v>
      </c>
      <c r="BO118" s="12">
        <f t="shared" si="25"/>
        <v>1029.9401197604791</v>
      </c>
      <c r="BP118" s="12">
        <f t="shared" si="26"/>
        <v>206.91358024691357</v>
      </c>
      <c r="BQ118" s="12">
        <f t="shared" si="27"/>
        <v>1853.1733831273782</v>
      </c>
      <c r="BR118" s="15">
        <f t="shared" si="22"/>
        <v>0.24493678128039362</v>
      </c>
      <c r="CC118" s="12" t="s">
        <v>333</v>
      </c>
      <c r="CD118" s="12" t="s">
        <v>1449</v>
      </c>
      <c r="CE118" s="12" t="s">
        <v>1449</v>
      </c>
      <c r="CF118" s="12">
        <v>55.674349999999997</v>
      </c>
      <c r="CG118" s="12">
        <v>-120.04301</v>
      </c>
    </row>
    <row r="119" spans="1:85">
      <c r="A119" s="12">
        <v>129</v>
      </c>
      <c r="B119" s="16" t="s">
        <v>1447</v>
      </c>
      <c r="C119" s="17" t="s">
        <v>174</v>
      </c>
      <c r="D119" s="17" t="s">
        <v>74</v>
      </c>
      <c r="E119" s="17"/>
      <c r="F119" s="17" t="s">
        <v>1268</v>
      </c>
      <c r="G119" s="17" t="s">
        <v>1448</v>
      </c>
      <c r="H119" s="11" t="s">
        <v>224</v>
      </c>
      <c r="I119" s="17" t="s">
        <v>334</v>
      </c>
      <c r="J119" s="18">
        <v>43714</v>
      </c>
      <c r="K119" s="10">
        <v>31224230411109</v>
      </c>
      <c r="L119" s="13" t="s">
        <v>77</v>
      </c>
      <c r="N119" s="13"/>
      <c r="O119" s="13" t="s">
        <v>78</v>
      </c>
      <c r="P119" s="13">
        <v>6.58</v>
      </c>
      <c r="Q119" s="13">
        <v>196078.43137254904</v>
      </c>
      <c r="R119" s="13">
        <v>19220</v>
      </c>
      <c r="S119" s="13">
        <v>2400</v>
      </c>
      <c r="T119" s="13">
        <v>48740</v>
      </c>
      <c r="U119" s="13">
        <v>1732</v>
      </c>
      <c r="V119" s="13">
        <v>2</v>
      </c>
      <c r="W119" s="13">
        <v>49.3</v>
      </c>
      <c r="X119" s="13">
        <v>113700</v>
      </c>
      <c r="Y119" s="13">
        <v>203</v>
      </c>
      <c r="Z119" s="13">
        <v>10</v>
      </c>
      <c r="AA119" s="13">
        <v>7.88</v>
      </c>
      <c r="AB119" s="13">
        <v>0</v>
      </c>
      <c r="AC119" s="13">
        <v>0.8</v>
      </c>
      <c r="AD119" s="13">
        <v>0</v>
      </c>
      <c r="AE119" s="13">
        <v>0</v>
      </c>
      <c r="AF119" s="13">
        <v>0</v>
      </c>
      <c r="AG119" s="13">
        <v>0</v>
      </c>
      <c r="AH119" s="13">
        <v>0</v>
      </c>
      <c r="AI119" s="13">
        <v>0</v>
      </c>
      <c r="AJ119" s="13">
        <v>1.1120000000000001</v>
      </c>
      <c r="AK119" s="13">
        <v>206704.12</v>
      </c>
      <c r="AL119" s="13">
        <v>0</v>
      </c>
      <c r="AM119" s="13">
        <v>185864</v>
      </c>
      <c r="AN119" s="13"/>
      <c r="AO119" s="13" t="s">
        <v>191</v>
      </c>
      <c r="AP119" s="13" t="s">
        <v>190</v>
      </c>
      <c r="AQ119" s="13">
        <v>27.8</v>
      </c>
      <c r="AR119" s="13">
        <v>0.5</v>
      </c>
      <c r="AS119" s="13" t="s">
        <v>191</v>
      </c>
      <c r="AT119" s="13">
        <v>5</v>
      </c>
      <c r="AU119" s="13">
        <v>29.1</v>
      </c>
      <c r="AV119" s="13" t="s">
        <v>80</v>
      </c>
      <c r="AW119" s="13" t="s">
        <v>81</v>
      </c>
      <c r="AX119" s="13" t="s">
        <v>81</v>
      </c>
      <c r="AY119" s="13" t="s">
        <v>246</v>
      </c>
      <c r="AZ119" s="13">
        <v>51.8</v>
      </c>
      <c r="BA119" s="13" t="s">
        <v>81</v>
      </c>
      <c r="BB119" s="13" t="s">
        <v>79</v>
      </c>
      <c r="BC119" s="13" t="s">
        <v>246</v>
      </c>
      <c r="BD119" s="13">
        <v>16.5</v>
      </c>
      <c r="BE119" s="13" t="s">
        <v>79</v>
      </c>
      <c r="BF119" s="13">
        <v>1490</v>
      </c>
      <c r="BG119" s="13" t="s">
        <v>79</v>
      </c>
      <c r="BH119" s="13" t="s">
        <v>248</v>
      </c>
      <c r="BI119" s="13" t="s">
        <v>82</v>
      </c>
      <c r="BJ119" s="13" t="s">
        <v>84</v>
      </c>
      <c r="BK119" s="16" t="s">
        <v>249</v>
      </c>
      <c r="BL119" s="16">
        <v>33.9</v>
      </c>
      <c r="BM119" s="12">
        <f t="shared" si="23"/>
        <v>2120.0521966072206</v>
      </c>
      <c r="BN119" s="12">
        <f t="shared" si="24"/>
        <v>44.296675191815858</v>
      </c>
      <c r="BO119" s="12">
        <f t="shared" si="25"/>
        <v>1918.1636726546908</v>
      </c>
      <c r="BP119" s="12">
        <f t="shared" si="26"/>
        <v>395.06172839506172</v>
      </c>
      <c r="BQ119" s="12">
        <f t="shared" si="27"/>
        <v>3207.090010069755</v>
      </c>
      <c r="BR119" s="15">
        <f t="shared" si="22"/>
        <v>0.36293552262715262</v>
      </c>
      <c r="CC119" s="12" t="s">
        <v>334</v>
      </c>
      <c r="CD119" s="12" t="s">
        <v>1449</v>
      </c>
      <c r="CE119" s="12" t="s">
        <v>1449</v>
      </c>
      <c r="CF119" s="12">
        <v>55.693899999999999</v>
      </c>
      <c r="CG119" s="12">
        <v>-120.11817000000001</v>
      </c>
    </row>
    <row r="120" spans="1:85">
      <c r="A120" s="12">
        <v>130</v>
      </c>
      <c r="B120" s="16" t="s">
        <v>1447</v>
      </c>
      <c r="C120" s="17" t="s">
        <v>174</v>
      </c>
      <c r="D120" s="17" t="s">
        <v>74</v>
      </c>
      <c r="E120" s="17"/>
      <c r="F120" s="17" t="s">
        <v>1268</v>
      </c>
      <c r="G120" s="17" t="s">
        <v>1448</v>
      </c>
      <c r="H120" s="11" t="s">
        <v>224</v>
      </c>
      <c r="I120" s="17" t="s">
        <v>335</v>
      </c>
      <c r="J120" s="18">
        <v>43789</v>
      </c>
      <c r="K120" s="10">
        <v>31224230411110</v>
      </c>
      <c r="L120" s="13" t="s">
        <v>77</v>
      </c>
      <c r="N120" s="13"/>
      <c r="O120" s="13" t="s">
        <v>78</v>
      </c>
      <c r="P120" s="13">
        <v>6.63</v>
      </c>
      <c r="Q120" s="13">
        <v>158730.15873015873</v>
      </c>
      <c r="R120" s="13">
        <v>13230</v>
      </c>
      <c r="S120" s="13">
        <v>1731</v>
      </c>
      <c r="T120" s="13">
        <v>47400</v>
      </c>
      <c r="U120" s="13">
        <v>2112</v>
      </c>
      <c r="V120" s="13">
        <v>2</v>
      </c>
      <c r="W120" s="13">
        <v>322</v>
      </c>
      <c r="X120" s="13">
        <v>104900</v>
      </c>
      <c r="Y120" s="13">
        <v>165</v>
      </c>
      <c r="Z120" s="13">
        <v>17.899999999999999</v>
      </c>
      <c r="AA120" s="13">
        <v>5.63</v>
      </c>
      <c r="AB120" s="13">
        <v>0</v>
      </c>
      <c r="AC120" s="13">
        <v>0.8</v>
      </c>
      <c r="AD120" s="13">
        <v>0</v>
      </c>
      <c r="AE120" s="13">
        <v>0</v>
      </c>
      <c r="AF120" s="13">
        <v>0</v>
      </c>
      <c r="AG120" s="13">
        <v>0</v>
      </c>
      <c r="AH120" s="13">
        <v>0</v>
      </c>
      <c r="AI120" s="13">
        <v>0</v>
      </c>
      <c r="AJ120" s="13">
        <v>1.1154999999999999</v>
      </c>
      <c r="AK120" s="13">
        <v>199515.50700000001</v>
      </c>
      <c r="AL120" s="13">
        <v>0</v>
      </c>
      <c r="AM120" s="13">
        <v>169720</v>
      </c>
      <c r="AN120" s="13"/>
      <c r="AO120" s="13" t="s">
        <v>191</v>
      </c>
      <c r="AP120" s="13" t="s">
        <v>190</v>
      </c>
      <c r="AQ120" s="13">
        <v>14.6</v>
      </c>
      <c r="AR120" s="13">
        <v>0.5</v>
      </c>
      <c r="AS120" s="13" t="s">
        <v>191</v>
      </c>
      <c r="AT120" s="13">
        <v>5</v>
      </c>
      <c r="AU120" s="13">
        <v>25.1</v>
      </c>
      <c r="AV120" s="13" t="s">
        <v>80</v>
      </c>
      <c r="AW120" s="13" t="s">
        <v>81</v>
      </c>
      <c r="AX120" s="13" t="s">
        <v>81</v>
      </c>
      <c r="AY120" s="13" t="s">
        <v>246</v>
      </c>
      <c r="AZ120" s="13">
        <v>40.9</v>
      </c>
      <c r="BA120" s="13" t="s">
        <v>81</v>
      </c>
      <c r="BB120" s="13" t="s">
        <v>79</v>
      </c>
      <c r="BC120" s="13" t="s">
        <v>246</v>
      </c>
      <c r="BD120" s="13">
        <v>18.600000000000001</v>
      </c>
      <c r="BE120" s="13" t="s">
        <v>79</v>
      </c>
      <c r="BF120" s="13">
        <v>1270</v>
      </c>
      <c r="BG120" s="13" t="s">
        <v>79</v>
      </c>
      <c r="BH120" s="13" t="s">
        <v>248</v>
      </c>
      <c r="BI120" s="13" t="s">
        <v>82</v>
      </c>
      <c r="BJ120" s="13" t="s">
        <v>84</v>
      </c>
      <c r="BK120" s="16" t="s">
        <v>249</v>
      </c>
      <c r="BL120" s="16">
        <v>45.1</v>
      </c>
      <c r="BM120" s="12">
        <f t="shared" si="23"/>
        <v>2061.7659852109614</v>
      </c>
      <c r="BN120" s="12">
        <f t="shared" si="24"/>
        <v>54.015345268542198</v>
      </c>
      <c r="BO120" s="12">
        <f t="shared" si="25"/>
        <v>1320.3592814371259</v>
      </c>
      <c r="BP120" s="12">
        <f t="shared" si="26"/>
        <v>284.93827160493828</v>
      </c>
      <c r="BQ120" s="12">
        <f t="shared" si="27"/>
        <v>2958.8719617969859</v>
      </c>
      <c r="BR120" s="15">
        <f t="shared" si="22"/>
        <v>0.29499685336689746</v>
      </c>
      <c r="CC120" s="12" t="s">
        <v>335</v>
      </c>
      <c r="CD120" s="12" t="s">
        <v>1449</v>
      </c>
      <c r="CE120" s="12" t="s">
        <v>1449</v>
      </c>
      <c r="CF120" s="12">
        <v>55.702190000000002</v>
      </c>
      <c r="CG120" s="12">
        <v>-120.09451</v>
      </c>
    </row>
    <row r="121" spans="1:85">
      <c r="A121" s="12">
        <v>131</v>
      </c>
      <c r="B121" s="16" t="s">
        <v>1447</v>
      </c>
      <c r="C121" s="17" t="s">
        <v>174</v>
      </c>
      <c r="D121" s="17" t="s">
        <v>74</v>
      </c>
      <c r="E121" s="17"/>
      <c r="F121" s="17" t="s">
        <v>1268</v>
      </c>
      <c r="G121" s="17" t="s">
        <v>1448</v>
      </c>
      <c r="H121" s="11" t="s">
        <v>224</v>
      </c>
      <c r="I121" s="17" t="s">
        <v>336</v>
      </c>
      <c r="J121" s="18">
        <v>43716</v>
      </c>
      <c r="K121" s="10">
        <v>31224230411111</v>
      </c>
      <c r="L121" s="13" t="s">
        <v>77</v>
      </c>
      <c r="N121" s="13"/>
      <c r="O121" s="13" t="s">
        <v>78</v>
      </c>
      <c r="P121" s="13">
        <v>6.7</v>
      </c>
      <c r="Q121" s="13">
        <v>222222.22222222222</v>
      </c>
      <c r="R121" s="13">
        <v>23320</v>
      </c>
      <c r="S121" s="13">
        <v>2850</v>
      </c>
      <c r="T121" s="13">
        <v>59000</v>
      </c>
      <c r="U121" s="13">
        <v>1983</v>
      </c>
      <c r="V121" s="13">
        <v>2</v>
      </c>
      <c r="W121" s="13">
        <v>38.1</v>
      </c>
      <c r="X121" s="13">
        <v>133200</v>
      </c>
      <c r="Y121" s="13">
        <v>240</v>
      </c>
      <c r="Z121" s="13">
        <v>9.6</v>
      </c>
      <c r="AA121" s="13">
        <v>14.2</v>
      </c>
      <c r="AB121" s="13">
        <v>0</v>
      </c>
      <c r="AC121" s="13">
        <v>1.2</v>
      </c>
      <c r="AD121" s="13">
        <v>0</v>
      </c>
      <c r="AE121" s="13">
        <v>0</v>
      </c>
      <c r="AF121" s="13">
        <v>0</v>
      </c>
      <c r="AG121" s="13">
        <v>0</v>
      </c>
      <c r="AH121" s="13">
        <v>0</v>
      </c>
      <c r="AI121" s="13">
        <v>0</v>
      </c>
      <c r="AJ121" s="13">
        <v>1.1516999999999999</v>
      </c>
      <c r="AK121" s="13">
        <v>250078.45000000004</v>
      </c>
      <c r="AL121" s="13">
        <v>0</v>
      </c>
      <c r="AM121" s="13">
        <v>220427</v>
      </c>
      <c r="AN121" s="13"/>
      <c r="AO121" s="13" t="s">
        <v>191</v>
      </c>
      <c r="AP121" s="13" t="s">
        <v>190</v>
      </c>
      <c r="AQ121" s="13">
        <v>30</v>
      </c>
      <c r="AR121" s="13">
        <v>0.5</v>
      </c>
      <c r="AS121" s="13" t="s">
        <v>191</v>
      </c>
      <c r="AT121" s="13">
        <v>5</v>
      </c>
      <c r="AU121" s="13">
        <v>39.9</v>
      </c>
      <c r="AV121" s="13" t="s">
        <v>80</v>
      </c>
      <c r="AW121" s="13" t="s">
        <v>81</v>
      </c>
      <c r="AX121" s="13" t="s">
        <v>81</v>
      </c>
      <c r="AY121" s="13" t="s">
        <v>246</v>
      </c>
      <c r="AZ121" s="13">
        <v>28.1</v>
      </c>
      <c r="BA121" s="13" t="s">
        <v>81</v>
      </c>
      <c r="BB121" s="13" t="s">
        <v>79</v>
      </c>
      <c r="BC121" s="13" t="s">
        <v>246</v>
      </c>
      <c r="BD121" s="13">
        <v>24.5</v>
      </c>
      <c r="BE121" s="13" t="s">
        <v>79</v>
      </c>
      <c r="BF121" s="13">
        <v>1100</v>
      </c>
      <c r="BG121" s="13" t="s">
        <v>79</v>
      </c>
      <c r="BH121" s="13" t="s">
        <v>248</v>
      </c>
      <c r="BI121" s="13" t="s">
        <v>82</v>
      </c>
      <c r="BJ121" s="13" t="s">
        <v>84</v>
      </c>
      <c r="BK121" s="16" t="s">
        <v>249</v>
      </c>
      <c r="BL121" s="16">
        <v>154</v>
      </c>
      <c r="BM121" s="12">
        <f t="shared" si="23"/>
        <v>2566.3331883427577</v>
      </c>
      <c r="BN121" s="12">
        <f t="shared" si="24"/>
        <v>50.716112531969308</v>
      </c>
      <c r="BO121" s="12">
        <f t="shared" si="25"/>
        <v>2327.3453093812377</v>
      </c>
      <c r="BP121" s="12">
        <f t="shared" si="26"/>
        <v>469.1358024691358</v>
      </c>
      <c r="BQ121" s="12">
        <f t="shared" si="27"/>
        <v>3757.1186397650954</v>
      </c>
      <c r="BR121" s="15">
        <f t="shared" si="22"/>
        <v>0.42908633217003261</v>
      </c>
      <c r="CC121" s="12" t="s">
        <v>336</v>
      </c>
      <c r="CD121" s="12" t="s">
        <v>1449</v>
      </c>
      <c r="CE121" s="12" t="s">
        <v>1449</v>
      </c>
      <c r="CF121" s="12">
        <v>55.695869999999999</v>
      </c>
      <c r="CG121" s="12">
        <v>-120.11796</v>
      </c>
    </row>
    <row r="122" spans="1:85">
      <c r="A122" s="12">
        <v>132</v>
      </c>
      <c r="B122" s="16" t="s">
        <v>1447</v>
      </c>
      <c r="C122" s="17" t="s">
        <v>174</v>
      </c>
      <c r="D122" s="17" t="s">
        <v>74</v>
      </c>
      <c r="E122" s="17"/>
      <c r="F122" s="17" t="s">
        <v>1268</v>
      </c>
      <c r="G122" s="17" t="s">
        <v>1448</v>
      </c>
      <c r="H122" s="11" t="s">
        <v>224</v>
      </c>
      <c r="I122" s="17" t="s">
        <v>337</v>
      </c>
      <c r="J122" s="18">
        <v>43755</v>
      </c>
      <c r="K122" s="10">
        <v>31224230411115</v>
      </c>
      <c r="L122" s="13" t="s">
        <v>77</v>
      </c>
      <c r="N122" s="13"/>
      <c r="O122" s="13" t="s">
        <v>78</v>
      </c>
      <c r="P122" s="13">
        <v>6.98</v>
      </c>
      <c r="Q122" s="13">
        <v>114942.52873563219</v>
      </c>
      <c r="R122" s="13">
        <v>7000</v>
      </c>
      <c r="S122" s="13">
        <v>1047</v>
      </c>
      <c r="T122" s="13">
        <v>27410</v>
      </c>
      <c r="U122" s="13">
        <v>1305</v>
      </c>
      <c r="V122" s="13">
        <v>2</v>
      </c>
      <c r="W122" s="13">
        <v>295</v>
      </c>
      <c r="X122" s="13">
        <v>56800</v>
      </c>
      <c r="Y122" s="13">
        <v>113</v>
      </c>
      <c r="Z122" s="13">
        <v>5</v>
      </c>
      <c r="AA122" s="13">
        <v>8.81</v>
      </c>
      <c r="AB122" s="13">
        <v>0</v>
      </c>
      <c r="AC122" s="13">
        <v>0.9</v>
      </c>
      <c r="AD122" s="13">
        <v>0</v>
      </c>
      <c r="AE122" s="13">
        <v>0</v>
      </c>
      <c r="AF122" s="13">
        <v>0</v>
      </c>
      <c r="AG122" s="13">
        <v>0</v>
      </c>
      <c r="AH122" s="13">
        <v>0</v>
      </c>
      <c r="AI122" s="13">
        <v>0</v>
      </c>
      <c r="AJ122" s="13">
        <v>1.0659000000000001</v>
      </c>
      <c r="AK122" s="13">
        <v>115488.739</v>
      </c>
      <c r="AL122" s="13">
        <v>0</v>
      </c>
      <c r="AM122" s="13">
        <v>93885</v>
      </c>
      <c r="AN122" s="13"/>
      <c r="AO122" s="13" t="s">
        <v>191</v>
      </c>
      <c r="AP122" s="13" t="s">
        <v>190</v>
      </c>
      <c r="AQ122" s="13">
        <v>14.4</v>
      </c>
      <c r="AR122" s="13">
        <v>0.5</v>
      </c>
      <c r="AS122" s="13" t="s">
        <v>191</v>
      </c>
      <c r="AT122" s="13">
        <v>5</v>
      </c>
      <c r="AU122" s="13">
        <v>32.4</v>
      </c>
      <c r="AV122" s="13" t="s">
        <v>80</v>
      </c>
      <c r="AW122" s="13" t="s">
        <v>81</v>
      </c>
      <c r="AX122" s="13" t="s">
        <v>81</v>
      </c>
      <c r="AY122" s="13" t="s">
        <v>246</v>
      </c>
      <c r="AZ122" s="13">
        <v>53.8</v>
      </c>
      <c r="BA122" s="13" t="s">
        <v>81</v>
      </c>
      <c r="BB122" s="13" t="s">
        <v>79</v>
      </c>
      <c r="BC122" s="13" t="s">
        <v>246</v>
      </c>
      <c r="BD122" s="13">
        <v>16.2</v>
      </c>
      <c r="BE122" s="13" t="s">
        <v>79</v>
      </c>
      <c r="BF122" s="13">
        <v>1750</v>
      </c>
      <c r="BG122" s="13" t="s">
        <v>79</v>
      </c>
      <c r="BH122" s="13" t="s">
        <v>248</v>
      </c>
      <c r="BI122" s="13" t="s">
        <v>82</v>
      </c>
      <c r="BJ122" s="13" t="s">
        <v>84</v>
      </c>
      <c r="BK122" s="16" t="s">
        <v>249</v>
      </c>
      <c r="BL122" s="16">
        <v>25.8</v>
      </c>
      <c r="BM122" s="12">
        <f t="shared" si="23"/>
        <v>1192.2575032622881</v>
      </c>
      <c r="BN122" s="12">
        <f t="shared" si="24"/>
        <v>33.375959079283888</v>
      </c>
      <c r="BO122" s="12">
        <f t="shared" si="25"/>
        <v>698.60279441117768</v>
      </c>
      <c r="BP122" s="12">
        <f t="shared" si="26"/>
        <v>172.34567901234567</v>
      </c>
      <c r="BQ122" s="12">
        <f t="shared" si="27"/>
        <v>1602.1346752151458</v>
      </c>
      <c r="BR122" s="15">
        <f t="shared" si="22"/>
        <v>0.20202814806339037</v>
      </c>
      <c r="CC122" s="12" t="s">
        <v>337</v>
      </c>
      <c r="CD122" s="12" t="s">
        <v>1449</v>
      </c>
      <c r="CE122" s="12" t="s">
        <v>1449</v>
      </c>
      <c r="CF122" s="12">
        <v>55.720970000000001</v>
      </c>
      <c r="CG122" s="12">
        <v>-120.09457</v>
      </c>
    </row>
    <row r="123" spans="1:85">
      <c r="A123" s="12">
        <v>133</v>
      </c>
      <c r="B123" s="16" t="s">
        <v>1447</v>
      </c>
      <c r="C123" s="17" t="s">
        <v>174</v>
      </c>
      <c r="D123" s="17" t="s">
        <v>74</v>
      </c>
      <c r="E123" s="17"/>
      <c r="F123" s="17" t="s">
        <v>1268</v>
      </c>
      <c r="G123" s="17" t="s">
        <v>1448</v>
      </c>
      <c r="H123" s="11" t="s">
        <v>224</v>
      </c>
      <c r="I123" s="17" t="s">
        <v>338</v>
      </c>
      <c r="J123" s="18">
        <v>43712</v>
      </c>
      <c r="K123" s="10">
        <v>31224230411112</v>
      </c>
      <c r="L123" s="13" t="s">
        <v>77</v>
      </c>
      <c r="N123" s="13"/>
      <c r="O123" s="13" t="s">
        <v>78</v>
      </c>
      <c r="P123" s="13">
        <v>6.79</v>
      </c>
      <c r="Q123" s="13">
        <v>185185.1851851852</v>
      </c>
      <c r="R123" s="13">
        <v>19460</v>
      </c>
      <c r="S123" s="13">
        <v>2450</v>
      </c>
      <c r="T123" s="13">
        <v>47540</v>
      </c>
      <c r="U123" s="13">
        <v>1722</v>
      </c>
      <c r="V123" s="13">
        <v>0.2</v>
      </c>
      <c r="W123" s="13">
        <v>65.400000000000006</v>
      </c>
      <c r="X123" s="13">
        <v>110500</v>
      </c>
      <c r="Y123" s="13">
        <v>192</v>
      </c>
      <c r="Z123" s="13">
        <v>11.7</v>
      </c>
      <c r="AA123" s="13">
        <v>0.64600000000000002</v>
      </c>
      <c r="AB123" s="13">
        <v>0</v>
      </c>
      <c r="AC123" s="13">
        <v>1</v>
      </c>
      <c r="AD123" s="13">
        <v>0</v>
      </c>
      <c r="AE123" s="13">
        <v>0</v>
      </c>
      <c r="AF123" s="13">
        <v>0</v>
      </c>
      <c r="AG123" s="13">
        <v>0</v>
      </c>
      <c r="AH123" s="13">
        <v>0</v>
      </c>
      <c r="AI123" s="13">
        <v>0</v>
      </c>
      <c r="AJ123" s="13">
        <v>1.1297999999999999</v>
      </c>
      <c r="AK123" s="13">
        <v>201887.37</v>
      </c>
      <c r="AL123" s="13">
        <v>0</v>
      </c>
      <c r="AM123" s="13">
        <v>181767</v>
      </c>
      <c r="AN123" s="13"/>
      <c r="AO123" s="13" t="s">
        <v>80</v>
      </c>
      <c r="AP123" s="13" t="s">
        <v>81</v>
      </c>
      <c r="AQ123" s="13">
        <v>3.59</v>
      </c>
      <c r="AR123" s="13">
        <v>0.05</v>
      </c>
      <c r="AS123" s="13" t="s">
        <v>80</v>
      </c>
      <c r="AT123" s="13">
        <v>0.5</v>
      </c>
      <c r="AU123" s="13">
        <v>26.9</v>
      </c>
      <c r="AV123" s="13" t="s">
        <v>82</v>
      </c>
      <c r="AW123" s="13" t="s">
        <v>83</v>
      </c>
      <c r="AX123" s="13" t="s">
        <v>83</v>
      </c>
      <c r="AY123" s="13" t="s">
        <v>79</v>
      </c>
      <c r="AZ123" s="13">
        <v>20</v>
      </c>
      <c r="BA123" s="13" t="s">
        <v>83</v>
      </c>
      <c r="BB123" s="13" t="s">
        <v>84</v>
      </c>
      <c r="BC123" s="13" t="s">
        <v>79</v>
      </c>
      <c r="BD123" s="13">
        <v>46.1</v>
      </c>
      <c r="BE123" s="13" t="s">
        <v>84</v>
      </c>
      <c r="BF123" s="13">
        <v>681</v>
      </c>
      <c r="BG123" s="13" t="s">
        <v>84</v>
      </c>
      <c r="BH123" s="13" t="s">
        <v>85</v>
      </c>
      <c r="BI123" s="13" t="s">
        <v>82</v>
      </c>
      <c r="BJ123" s="13" t="s">
        <v>86</v>
      </c>
      <c r="BK123" s="16" t="s">
        <v>87</v>
      </c>
      <c r="BL123" s="16">
        <v>76.599999999999994</v>
      </c>
      <c r="BM123" s="12">
        <f t="shared" si="23"/>
        <v>2067.8555893866901</v>
      </c>
      <c r="BN123" s="12">
        <f t="shared" si="24"/>
        <v>44.040920716112531</v>
      </c>
      <c r="BO123" s="12">
        <f t="shared" si="25"/>
        <v>1942.1157684630739</v>
      </c>
      <c r="BP123" s="12">
        <f t="shared" si="26"/>
        <v>403.29218106995881</v>
      </c>
      <c r="BQ123" s="12">
        <f t="shared" si="27"/>
        <v>3116.8289016069298</v>
      </c>
      <c r="BR123" s="15">
        <f t="shared" si="22"/>
        <v>0.34326906573602611</v>
      </c>
      <c r="CC123" s="12" t="s">
        <v>338</v>
      </c>
      <c r="CD123" s="12" t="s">
        <v>1449</v>
      </c>
      <c r="CE123" s="12" t="s">
        <v>1449</v>
      </c>
      <c r="CF123" s="12">
        <v>55.699739999999998</v>
      </c>
      <c r="CG123" s="12">
        <v>-120.11816</v>
      </c>
    </row>
    <row r="124" spans="1:85">
      <c r="A124" s="12">
        <v>134</v>
      </c>
      <c r="B124" s="16" t="s">
        <v>1450</v>
      </c>
      <c r="C124" s="17" t="s">
        <v>340</v>
      </c>
      <c r="D124" s="17" t="s">
        <v>643</v>
      </c>
      <c r="E124" s="17"/>
      <c r="F124" s="17" t="s">
        <v>1268</v>
      </c>
      <c r="G124" s="17" t="s">
        <v>1451</v>
      </c>
      <c r="H124" s="17" t="s">
        <v>341</v>
      </c>
      <c r="I124" s="17" t="s">
        <v>339</v>
      </c>
      <c r="J124" s="18">
        <v>44250</v>
      </c>
      <c r="K124" s="10">
        <v>31224210223001</v>
      </c>
      <c r="L124" s="13" t="s">
        <v>77</v>
      </c>
      <c r="M124" s="13"/>
      <c r="N124" s="13"/>
      <c r="O124" s="13" t="s">
        <v>78</v>
      </c>
      <c r="P124" s="13">
        <v>7.51</v>
      </c>
      <c r="Q124" s="13">
        <v>189000</v>
      </c>
      <c r="R124" s="13">
        <v>1966</v>
      </c>
      <c r="S124" s="13">
        <v>229</v>
      </c>
      <c r="T124" s="13">
        <v>9377</v>
      </c>
      <c r="U124" s="13">
        <v>980</v>
      </c>
      <c r="V124" s="13">
        <v>1.1000000000000001</v>
      </c>
      <c r="W124" s="13">
        <v>457.1</v>
      </c>
      <c r="X124" s="13">
        <v>19315</v>
      </c>
      <c r="Y124" s="13"/>
      <c r="Z124" s="13"/>
      <c r="AA124" s="13">
        <v>9.6000000000000002E-2</v>
      </c>
      <c r="AB124" s="13">
        <v>0</v>
      </c>
      <c r="AC124" s="13">
        <v>561.20000000000005</v>
      </c>
      <c r="AD124" s="13"/>
      <c r="AE124" s="13"/>
      <c r="AF124" s="13"/>
      <c r="AG124" s="13"/>
      <c r="AH124" s="13"/>
      <c r="AI124" s="13"/>
      <c r="AJ124" s="13">
        <v>460</v>
      </c>
      <c r="AK124" s="13"/>
      <c r="AL124" s="13">
        <v>0</v>
      </c>
      <c r="AM124" s="13">
        <v>32600</v>
      </c>
      <c r="AN124" s="13"/>
      <c r="AO124" s="13" t="s">
        <v>87</v>
      </c>
      <c r="AP124" s="13" t="s">
        <v>215</v>
      </c>
      <c r="AQ124" s="13" t="s">
        <v>178</v>
      </c>
      <c r="AR124" s="13">
        <v>1.07</v>
      </c>
      <c r="AS124" s="13">
        <v>2.3E-3</v>
      </c>
      <c r="AT124" s="13">
        <v>60</v>
      </c>
      <c r="AU124" s="13" t="s">
        <v>342</v>
      </c>
      <c r="AV124" s="13" t="s">
        <v>187</v>
      </c>
      <c r="AW124" s="13" t="s">
        <v>343</v>
      </c>
      <c r="AX124" s="13" t="s">
        <v>229</v>
      </c>
      <c r="AY124" s="13" t="s">
        <v>216</v>
      </c>
      <c r="AZ124" s="13">
        <v>28.3</v>
      </c>
      <c r="BA124" s="13" t="s">
        <v>215</v>
      </c>
      <c r="BB124" s="13" t="s">
        <v>187</v>
      </c>
      <c r="BC124" s="13">
        <v>0.41799999999999998</v>
      </c>
      <c r="BD124" s="13">
        <v>44</v>
      </c>
      <c r="BE124" s="13" t="s">
        <v>218</v>
      </c>
      <c r="BF124" s="13">
        <v>124</v>
      </c>
      <c r="BG124" s="13" t="s">
        <v>187</v>
      </c>
      <c r="BH124" s="13">
        <v>5.9999999999999995E-4</v>
      </c>
      <c r="BI124" s="13">
        <v>0.02</v>
      </c>
      <c r="BJ124" s="13" t="s">
        <v>86</v>
      </c>
      <c r="BK124" s="16"/>
      <c r="BL124" s="16"/>
      <c r="BM124" s="12">
        <f t="shared" ref="BM124:BM126" si="28">+ROUND((T124/22.99)*1,2)</f>
        <v>407.87</v>
      </c>
      <c r="BN124" s="12">
        <f t="shared" ref="BN124:BN126" si="29">ROUND((U124/39.098)*1,2)</f>
        <v>25.07</v>
      </c>
      <c r="BO124" s="12">
        <f t="shared" ref="BO124:BO126" si="30">ROUND((R124/40.078)*2,2)</f>
        <v>98.11</v>
      </c>
      <c r="BP124" s="12">
        <f t="shared" ref="BP124:BP126" si="31">ROUND((S124/24.305)*2,2)</f>
        <v>18.84</v>
      </c>
      <c r="BQ124" s="12">
        <f t="shared" ref="BQ124:BQ126" si="32">ROUND((X124/35.453)*1,2)</f>
        <v>544.80999999999995</v>
      </c>
      <c r="BR124" s="12">
        <f t="shared" ref="BR124:BR126" si="33">ROUND((Y124/79.904)*1,2)</f>
        <v>0</v>
      </c>
      <c r="CC124" s="17" t="s">
        <v>1452</v>
      </c>
      <c r="CF124" s="12">
        <v>58.725729999999999</v>
      </c>
      <c r="CG124" s="12">
        <v>-122.38921000000001</v>
      </c>
    </row>
    <row r="125" spans="1:85">
      <c r="A125" s="12">
        <v>135</v>
      </c>
      <c r="B125" s="16" t="s">
        <v>1453</v>
      </c>
      <c r="C125" s="17" t="s">
        <v>340</v>
      </c>
      <c r="D125" s="17" t="s">
        <v>643</v>
      </c>
      <c r="E125" s="17"/>
      <c r="F125" s="17" t="s">
        <v>1268</v>
      </c>
      <c r="G125" s="17" t="s">
        <v>1451</v>
      </c>
      <c r="H125" s="17" t="s">
        <v>341</v>
      </c>
      <c r="I125" s="17" t="s">
        <v>344</v>
      </c>
      <c r="J125" s="18">
        <v>44250</v>
      </c>
      <c r="K125" s="10">
        <v>31224210223002</v>
      </c>
      <c r="L125" s="13" t="s">
        <v>77</v>
      </c>
      <c r="M125" s="13"/>
      <c r="N125" s="13"/>
      <c r="O125" s="13" t="s">
        <v>78</v>
      </c>
      <c r="P125" s="13">
        <v>7.55</v>
      </c>
      <c r="Q125" s="13">
        <v>201000</v>
      </c>
      <c r="R125" s="13">
        <v>1802</v>
      </c>
      <c r="S125" s="13">
        <v>204</v>
      </c>
      <c r="T125" s="13">
        <v>8883</v>
      </c>
      <c r="U125" s="13">
        <v>1105</v>
      </c>
      <c r="V125" s="13">
        <v>4.0999999999999996</v>
      </c>
      <c r="W125" s="13">
        <v>143</v>
      </c>
      <c r="X125" s="13">
        <v>18401</v>
      </c>
      <c r="Y125" s="13"/>
      <c r="Z125" s="13"/>
      <c r="AA125" s="13">
        <v>0.13800000000000001</v>
      </c>
      <c r="AB125" s="13">
        <v>0</v>
      </c>
      <c r="AC125" s="13">
        <v>368</v>
      </c>
      <c r="AD125" s="13"/>
      <c r="AE125" s="13"/>
      <c r="AF125" s="13"/>
      <c r="AG125" s="13"/>
      <c r="AH125" s="13"/>
      <c r="AI125" s="13"/>
      <c r="AJ125" s="13">
        <v>301.67</v>
      </c>
      <c r="AK125" s="13"/>
      <c r="AL125" s="13">
        <v>0</v>
      </c>
      <c r="AM125" s="13">
        <v>30719</v>
      </c>
      <c r="AN125" s="13"/>
      <c r="AO125" s="13" t="s">
        <v>87</v>
      </c>
      <c r="AP125" s="13">
        <v>1E-3</v>
      </c>
      <c r="AQ125" s="13">
        <v>0.1</v>
      </c>
      <c r="AR125" s="13">
        <v>3.67</v>
      </c>
      <c r="AS125" s="13">
        <v>1.8E-3</v>
      </c>
      <c r="AT125" s="13">
        <v>61</v>
      </c>
      <c r="AU125" s="13" t="s">
        <v>342</v>
      </c>
      <c r="AV125" s="13">
        <v>1.7999999999999999E-2</v>
      </c>
      <c r="AW125" s="13" t="s">
        <v>343</v>
      </c>
      <c r="AX125" s="13">
        <v>0.111</v>
      </c>
      <c r="AY125" s="13">
        <v>7.0000000000000001E-3</v>
      </c>
      <c r="AZ125" s="13">
        <v>28.8</v>
      </c>
      <c r="BA125" s="13">
        <v>5.0000000000000001E-3</v>
      </c>
      <c r="BB125" s="13">
        <v>2.5000000000000001E-2</v>
      </c>
      <c r="BC125" s="13">
        <v>0.39</v>
      </c>
      <c r="BD125" s="13">
        <v>40.6</v>
      </c>
      <c r="BE125" s="13" t="s">
        <v>218</v>
      </c>
      <c r="BF125" s="13">
        <v>175</v>
      </c>
      <c r="BG125" s="13" t="s">
        <v>187</v>
      </c>
      <c r="BH125" s="13">
        <v>6.1999999999999998E-3</v>
      </c>
      <c r="BI125" s="13">
        <v>0.03</v>
      </c>
      <c r="BJ125" s="13" t="s">
        <v>86</v>
      </c>
      <c r="BK125" s="16"/>
      <c r="BL125" s="16"/>
      <c r="BM125" s="12">
        <f t="shared" si="28"/>
        <v>386.39</v>
      </c>
      <c r="BN125" s="12">
        <f t="shared" si="29"/>
        <v>28.26</v>
      </c>
      <c r="BO125" s="12">
        <f t="shared" si="30"/>
        <v>89.92</v>
      </c>
      <c r="BP125" s="12">
        <f t="shared" si="31"/>
        <v>16.79</v>
      </c>
      <c r="BQ125" s="12">
        <f t="shared" si="32"/>
        <v>519.03</v>
      </c>
      <c r="BR125" s="12">
        <f t="shared" si="33"/>
        <v>0</v>
      </c>
      <c r="CC125" s="17" t="s">
        <v>344</v>
      </c>
      <c r="CF125" s="12">
        <v>58.640979999999999</v>
      </c>
      <c r="CG125" s="12">
        <v>-122.69444</v>
      </c>
    </row>
    <row r="126" spans="1:85">
      <c r="A126" s="12">
        <v>136</v>
      </c>
      <c r="B126" s="16" t="s">
        <v>1454</v>
      </c>
      <c r="C126" s="17" t="s">
        <v>340</v>
      </c>
      <c r="D126" s="17" t="s">
        <v>643</v>
      </c>
      <c r="E126" s="17"/>
      <c r="F126" s="17" t="s">
        <v>1268</v>
      </c>
      <c r="G126" s="17" t="s">
        <v>1451</v>
      </c>
      <c r="H126" s="17" t="s">
        <v>341</v>
      </c>
      <c r="I126" s="17" t="s">
        <v>345</v>
      </c>
      <c r="J126" s="18">
        <v>44250</v>
      </c>
      <c r="K126" s="10">
        <v>31224210223003</v>
      </c>
      <c r="L126" s="13" t="s">
        <v>77</v>
      </c>
      <c r="M126" s="13"/>
      <c r="N126" s="13"/>
      <c r="O126" s="13" t="s">
        <v>78</v>
      </c>
      <c r="P126" s="13">
        <v>7.59</v>
      </c>
      <c r="Q126" s="13">
        <v>200000</v>
      </c>
      <c r="R126" s="13">
        <v>1884</v>
      </c>
      <c r="S126" s="13">
        <v>223</v>
      </c>
      <c r="T126" s="13">
        <v>8972</v>
      </c>
      <c r="U126" s="13">
        <v>1073</v>
      </c>
      <c r="V126" s="13">
        <v>48</v>
      </c>
      <c r="W126" s="13">
        <v>216.9</v>
      </c>
      <c r="X126" s="13">
        <v>19021</v>
      </c>
      <c r="Y126" s="13"/>
      <c r="Z126" s="13"/>
      <c r="AA126" s="13">
        <v>0.48699999999999999</v>
      </c>
      <c r="AB126" s="13">
        <v>0</v>
      </c>
      <c r="AC126" s="13">
        <v>492.1</v>
      </c>
      <c r="AD126" s="13"/>
      <c r="AE126" s="13"/>
      <c r="AF126" s="13"/>
      <c r="AG126" s="13"/>
      <c r="AH126" s="13"/>
      <c r="AI126" s="13"/>
      <c r="AJ126" s="13">
        <v>403.3</v>
      </c>
      <c r="AK126" s="13"/>
      <c r="AL126" s="13">
        <v>0</v>
      </c>
      <c r="AM126" s="13">
        <v>31631</v>
      </c>
      <c r="AN126" s="13"/>
      <c r="AO126" s="13" t="s">
        <v>87</v>
      </c>
      <c r="AP126" s="13">
        <v>8.0000000000000002E-3</v>
      </c>
      <c r="AQ126" s="13">
        <v>1.49</v>
      </c>
      <c r="AR126" s="13">
        <v>2.68</v>
      </c>
      <c r="AS126" s="13">
        <v>2.3E-3</v>
      </c>
      <c r="AT126" s="13">
        <v>60</v>
      </c>
      <c r="AU126" s="13">
        <v>1.9000000000000001E-4</v>
      </c>
      <c r="AV126" s="13">
        <v>8.5000000000000006E-2</v>
      </c>
      <c r="AW126" s="13">
        <v>5.7999999999999996E-3</v>
      </c>
      <c r="AX126" s="13">
        <v>0.33400000000000002</v>
      </c>
      <c r="AY126" s="13">
        <v>6.0000000000000001E-3</v>
      </c>
      <c r="AZ126" s="13">
        <v>28.3</v>
      </c>
      <c r="BA126" s="13">
        <v>2.1000000000000001E-2</v>
      </c>
      <c r="BB126" s="13">
        <v>4.9000000000000002E-2</v>
      </c>
      <c r="BC126" s="13">
        <v>0.42499999999999999</v>
      </c>
      <c r="BD126" s="13">
        <v>40.299999999999997</v>
      </c>
      <c r="BE126" s="13" t="s">
        <v>218</v>
      </c>
      <c r="BF126" s="13">
        <v>153</v>
      </c>
      <c r="BG126" s="13" t="s">
        <v>187</v>
      </c>
      <c r="BH126" s="13" t="s">
        <v>218</v>
      </c>
      <c r="BI126" s="13">
        <v>0.06</v>
      </c>
      <c r="BJ126" s="13" t="s">
        <v>86</v>
      </c>
      <c r="BK126" s="16"/>
      <c r="BL126" s="16"/>
      <c r="BM126" s="12">
        <f t="shared" si="28"/>
        <v>390.26</v>
      </c>
      <c r="BN126" s="12">
        <f t="shared" si="29"/>
        <v>27.44</v>
      </c>
      <c r="BO126" s="12">
        <f t="shared" si="30"/>
        <v>94.02</v>
      </c>
      <c r="BP126" s="12">
        <f t="shared" si="31"/>
        <v>18.350000000000001</v>
      </c>
      <c r="BQ126" s="12">
        <f t="shared" si="32"/>
        <v>536.51</v>
      </c>
      <c r="BR126" s="12">
        <f t="shared" si="33"/>
        <v>0</v>
      </c>
      <c r="CC126" s="17" t="s">
        <v>345</v>
      </c>
      <c r="CF126" s="12">
        <v>58.650660000000002</v>
      </c>
      <c r="CG126" s="12">
        <v>-122.65561</v>
      </c>
    </row>
    <row r="127" spans="1:85">
      <c r="J127" s="14"/>
    </row>
    <row r="128" spans="1:85">
      <c r="J128" s="14"/>
    </row>
    <row r="129" spans="10:10">
      <c r="J129" s="14"/>
    </row>
    <row r="130" spans="10:10">
      <c r="J130" s="14"/>
    </row>
    <row r="131" spans="10:10">
      <c r="J131" s="14"/>
    </row>
    <row r="132" spans="10:10">
      <c r="J132" s="14"/>
    </row>
    <row r="133" spans="10:10">
      <c r="J133" s="14"/>
    </row>
    <row r="134" spans="10:10">
      <c r="J134" s="14"/>
    </row>
    <row r="135" spans="10:10">
      <c r="J135" s="14"/>
    </row>
    <row r="136" spans="10:10">
      <c r="J136" s="14"/>
    </row>
    <row r="137" spans="10:10">
      <c r="J137" s="14"/>
    </row>
    <row r="138" spans="10:10">
      <c r="J138" s="14"/>
    </row>
    <row r="139" spans="10:10">
      <c r="J139" s="14"/>
    </row>
    <row r="140" spans="10:10">
      <c r="J140" s="14"/>
    </row>
    <row r="141" spans="10:10">
      <c r="J141" s="14"/>
    </row>
    <row r="142" spans="10:10">
      <c r="J142" s="14"/>
    </row>
    <row r="143" spans="10:10">
      <c r="J143" s="14"/>
    </row>
  </sheetData>
  <conditionalFormatting sqref="AK124:AK126">
    <cfRule type="colorScale" priority="1">
      <colorScale>
        <cfvo type="min"/>
        <cfvo type="percentile" val="50"/>
        <cfvo type="max"/>
        <color rgb="FF63BE7B"/>
        <color rgb="FFFFEB84"/>
        <color rgb="FFF8696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 xmlns="35cc096b-a317-4ac1-bf71-42b892d87d99" xsi:nil="true"/>
    <ProjectApprovalYear xmlns="35cc096b-a317-4ac1-bf71-42b892d87d99" xsi:nil="true"/>
    <lcf76f155ced4ddcb4097134ff3c332f xmlns="35cc096b-a317-4ac1-bf71-42b892d87d99">
      <Terms xmlns="http://schemas.microsoft.com/office/infopath/2007/PartnerControls"/>
    </lcf76f155ced4ddcb4097134ff3c332f>
    <_Flow_SignoffStatus xmlns="35cc096b-a317-4ac1-bf71-42b892d87d99" xsi:nil="true"/>
    <ProjectNumber xmlns="a87690d0-6ad9-4d27-8ea8-7239a9f8fa43">280</ProjectNumber>
    <TaxCatchAll xmlns="a87690d0-6ad9-4d27-8ea8-7239a9f8fa4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628CECA600C49BBA017BABB1FC276" ma:contentTypeVersion="20" ma:contentTypeDescription="Create a new document." ma:contentTypeScope="" ma:versionID="63ee2c9c6df4a1933b2fada47acf8922">
  <xsd:schema xmlns:xsd="http://www.w3.org/2001/XMLSchema" xmlns:xs="http://www.w3.org/2001/XMLSchema" xmlns:p="http://schemas.microsoft.com/office/2006/metadata/properties" xmlns:ns2="35cc096b-a317-4ac1-bf71-42b892d87d99" xmlns:ns3="a87690d0-6ad9-4d27-8ea8-7239a9f8fa43" targetNamespace="http://schemas.microsoft.com/office/2006/metadata/properties" ma:root="true" ma:fieldsID="32110917768a1833fbb8ca21612a8816" ns2:_="" ns3:_="">
    <xsd:import namespace="35cc096b-a317-4ac1-bf71-42b892d87d99"/>
    <xsd:import namespace="a87690d0-6ad9-4d27-8ea8-7239a9f8fa43"/>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3:ProjectNumber"/>
                <xsd:element ref="ns2:ProjectApprovalYear" minOccurs="0"/>
                <xsd:element ref="ns2:_Flow_SignoffStatus" minOccurs="0"/>
                <xsd:element ref="ns3:SharedWithUsers" minOccurs="0"/>
                <xsd:element ref="ns3:SharedWithDetails" minOccurs="0"/>
                <xsd:element ref="ns2:MediaServiceDateTaken" minOccurs="0"/>
                <xsd:element ref="ns2:MediaLengthInSeconds" minOccurs="0"/>
                <xsd:element ref="ns2:MediaServiceOCR" minOccurs="0"/>
                <xsd:element ref="ns2:MediaServiceObjectDetectorVersions" minOccurs="0"/>
                <xsd:element ref="ns2:Note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c096b-a317-4ac1-bf71-42b892d87d9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40f4bed8-baf7-4505-b387-67c85036db7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ProjectApprovalYear" ma:index="16" nillable="true" ma:displayName="Project Approval Year" ma:description="The year a project was approved for funding and a project agreement was made" ma:format="Dropdown" ma:list="a9473c7d-eef3-4e53-905d-7269d82f1ac9" ma:internalName="ProjectApprovalYear" ma:showField="ProjectApprovalYear">
      <xsd:simpleType>
        <xsd:restriction base="dms:Lookup"/>
      </xsd:simpleType>
    </xsd:element>
    <xsd:element name="_Flow_SignoffStatus" ma:index="17" nillable="true" ma:displayName="Sign-off status" ma:internalName="Sign_x002d_off_x0020_status">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Notes" ma:index="24" nillable="true" ma:displayName="Notes" ma:description="Notes about the document, where it came from and what its for" ma:format="Dropdown" ma:internalName="Notes">
      <xsd:simpleType>
        <xsd:restriction base="dms:Note">
          <xsd:maxLength value="255"/>
        </xsd:restriction>
      </xsd:simpleType>
    </xsd:element>
    <xsd:element name="MediaServiceLocation" ma:index="25" nillable="true" ma:displayName="Location" ma:indexed="true" ma:internalName="MediaServiceLocation"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87690d0-6ad9-4d27-8ea8-7239a9f8fa4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e808ae0-26d2-402b-a014-76c9457858df}" ma:internalName="TaxCatchAll" ma:showField="CatchAllData" ma:web="a87690d0-6ad9-4d27-8ea8-7239a9f8fa43">
      <xsd:complexType>
        <xsd:complexContent>
          <xsd:extension base="dms:MultiChoiceLookup">
            <xsd:sequence>
              <xsd:element name="Value" type="dms:Lookup" maxOccurs="unbounded" minOccurs="0" nillable="true"/>
            </xsd:sequence>
          </xsd:extension>
        </xsd:complexContent>
      </xsd:complexType>
    </xsd:element>
    <xsd:element name="ProjectNumber" ma:index="15" ma:displayName="Project Number" ma:list="{A9473C7D-EEF3-4E53-905D-7269D82F1AC9}" ma:internalName="ProjectNumber" ma:showField="ProjectNumber" ma:web="a87690d0-6ad9-4d27-8ea8-7239a9f8fa43">
      <xsd:simpleType>
        <xsd:restriction base="dms:Lookup"/>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035DD6-06F3-4FD6-9A46-3CC2FF2EAB25}"/>
</file>

<file path=customXml/itemProps2.xml><?xml version="1.0" encoding="utf-8"?>
<ds:datastoreItem xmlns:ds="http://schemas.openxmlformats.org/officeDocument/2006/customXml" ds:itemID="{ABBA0A09-B813-4B79-B36A-8D1AE4B6FCA2}"/>
</file>

<file path=customXml/itemProps3.xml><?xml version="1.0" encoding="utf-8"?>
<ds:datastoreItem xmlns:ds="http://schemas.openxmlformats.org/officeDocument/2006/customXml" ds:itemID="{5885A7BB-44B1-4002-B86D-353583941F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Marielle Hopf</dc:creator>
  <cp:keywords/>
  <dc:description/>
  <cp:lastModifiedBy>Brady Clift</cp:lastModifiedBy>
  <cp:revision/>
  <dcterms:created xsi:type="dcterms:W3CDTF">2023-09-25T15:56:00Z</dcterms:created>
  <dcterms:modified xsi:type="dcterms:W3CDTF">2024-02-15T19:55:08Z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0x010100A79628CECA600C49BBA017BABB1FC276</vt:lpwstr>
  </property>
  <property fmtid="{D5CDD505-2E9C-101B-9397-08002B2CF9AE}" pid="3" name="MediaServiceImageTags">
    <vt:lpwstr/>
  </property>
</Properties>
</file>